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50" activeTab="3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7" r:id="rId5"/>
  </sheets>
  <definedNames>
    <definedName name="_xlnm.Print_Area" localSheetId="1">' Račun prihoda i rashoda'!$B$1:$I$109</definedName>
    <definedName name="_xlnm.Print_Area" localSheetId="0">SAŽETAK!$B$1:$L$27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<sst xmlns="http://schemas.openxmlformats.org/spreadsheetml/2006/main" count="421" uniqueCount="212">
  <si>
    <t>IZVRŠENJE FINANCIJSKOG PLANA PRORAČUNSKOG KORISNIKA - OSNOVNA ŠKOLA MILAN BEGOVIĆ
ZA 2025.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</si>
  <si>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</si>
  <si>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</si>
  <si>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</si>
  <si>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</si>
  <si>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</si>
  <si>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</si>
  <si>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</si>
  <si>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</si>
  <si>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>INDEKS</t>
  </si>
  <si>
    <t>INDEKS**</t>
  </si>
  <si>
    <t>6=5/2*100</t>
  </si>
  <si>
    <t>7=5/3*100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</si>
  <si>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</si>
  <si>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</si>
  <si>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</si>
  <si>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</si>
  <si>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</si>
  <si>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</si>
  <si>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</si>
  <si>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</si>
  <si>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7=5/4*100</t>
  </si>
  <si>
    <t>8 PRIMICI OD FINANCIJSKE IMOVINE I ZADUŽIVANJA</t>
  </si>
  <si>
    <t xml:space="preserve"> 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</si>
  <si>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</si>
  <si>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</si>
  <si>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</si>
  <si>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</si>
  <si>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</si>
  <si>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</si>
  <si>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</si>
  <si>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</si>
  <si>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 xml:space="preserve"> RAČUN PRIHODA I RASHODA </t>
  </si>
  <si>
    <t xml:space="preserve">IZVJEŠTAJ O PRIHODIMA I RASHODIMA PREMA EKONOMSKOJ KLASIFIKACIJI </t>
  </si>
  <si>
    <t xml:space="preserve">OSTVARENJE/ IZVRŠENJE 
1.-12.2024. </t>
  </si>
  <si>
    <t xml:space="preserve">OSTVARENJE/ IZVRŠENJE 
1.-12.2025. </t>
  </si>
  <si>
    <t>UKUPNO PRIHODI</t>
  </si>
  <si>
    <t>Prihodi poslovanja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</si>
  <si>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</si>
  <si>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</si>
  <si>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Kapitalne  pomoći proračunskim korisnicima iz proračuna koji im nije nadležan </t>
  </si>
  <si>
    <t xml:space="preserve">Pomoći temeljem prijenos EU sredstava </t>
  </si>
  <si>
    <t xml:space="preserve">Tekuće pomoći temeljem prijenosa EU sredstava </t>
  </si>
  <si>
    <t xml:space="preserve">Prijenos između proračunskih korisnika istog proračuna </t>
  </si>
  <si>
    <t xml:space="preserve">Kapitalni prijenosi između proračusnskih korisnika istog proračuna  </t>
  </si>
  <si>
    <t xml:space="preserve">Kapitalni prijenosi između proračusnskih korisnika istog proračuna temeljem prijenosa EU sredstava  </t>
  </si>
  <si>
    <t>…</t>
  </si>
  <si>
    <t xml:space="preserve">Prihodi od imovine  </t>
  </si>
  <si>
    <t xml:space="preserve">Prihodi od financijske imovine  </t>
  </si>
  <si>
    <t xml:space="preserve">Kamate na oročena sredstva i depozite po viđenju </t>
  </si>
  <si>
    <t xml:space="preserve">Prihodi od upravnih i administrativnih pristojbim pristojbi po oisebnim propisima naknada </t>
  </si>
  <si>
    <t xml:space="preserve">Upravne i administrativne pristojbe  </t>
  </si>
  <si>
    <t xml:space="preserve">Ostali nespomenuti prihodi </t>
  </si>
  <si>
    <t xml:space="preserve"> Prihodi od prodaje proizvoda i robe te pruženih usluga i prihodi od donacija</t>
  </si>
  <si>
    <t>Prihodi od prodaje proizvoda i robe te pruženih usluga</t>
  </si>
  <si>
    <t xml:space="preserve">Prihodi od prodaje proizvoda </t>
  </si>
  <si>
    <t xml:space="preserve">Donacije od pravnih i fizičkih osoba </t>
  </si>
  <si>
    <t xml:space="preserve">Tekuće donacije </t>
  </si>
  <si>
    <t>….</t>
  </si>
  <si>
    <t>Prihodi iz nadležnog proračuna i od HZZO-a temeljem ugovorenih obveza</t>
  </si>
  <si>
    <t xml:space="preserve">Prihodi iz nadležnog proračuna za financiranje redovne djelatnosti proračunskih korisnika  </t>
  </si>
  <si>
    <t xml:space="preserve">Prihodi iz nadležnog proračuna za financiranje rashoda poslovanja  </t>
  </si>
  <si>
    <t xml:space="preserve">Prihodi iz nadležnog proračuna za financiranje rashoda za nabavu nefinancijske imovine </t>
  </si>
  <si>
    <t xml:space="preserve">Prihod od prodaje nefinancijske imovine  </t>
  </si>
  <si>
    <t xml:space="preserve">Prihod od prodaje proizvedene dugotrajne imovine  </t>
  </si>
  <si>
    <t xml:space="preserve">Prihod od prodaje građevinskih objekata </t>
  </si>
  <si>
    <t xml:space="preserve">Stambeni objekti </t>
  </si>
  <si>
    <t>OSTVARENJE/ IZVRŠENJE 
1.-12.2024.</t>
  </si>
  <si>
    <t>UKUPNO RASHODI</t>
  </si>
  <si>
    <t>Rashodi poslovanja</t>
  </si>
  <si>
    <t>Rashodi za zaposlene</t>
  </si>
  <si>
    <t>Plaće (Bruto)</t>
  </si>
  <si>
    <t>Plaće za redovan rad</t>
  </si>
  <si>
    <t xml:space="preserve">Ostali rashodi za zaposlene </t>
  </si>
  <si>
    <t xml:space="preserve">Doprinos na plaće </t>
  </si>
  <si>
    <t xml:space="preserve">Doprinos za obvezno zdravstveno osiguranje </t>
  </si>
  <si>
    <t xml:space="preserve">Doprinos za obvezno  osiguranje u slučaju nezaposlenosti  </t>
  </si>
  <si>
    <t>Materijalni rashodi</t>
  </si>
  <si>
    <t xml:space="preserve">Naknade troškova zaposlenima </t>
  </si>
  <si>
    <t xml:space="preserve">Službena putovanja </t>
  </si>
  <si>
    <t xml:space="preserve">Naknade za prijevoz, za rad na terenu i odvojeni život </t>
  </si>
  <si>
    <t xml:space="preserve">Stručno usavršavanje zaposlenih </t>
  </si>
  <si>
    <t xml:space="preserve">Ostale naknade troškova zaposlenih </t>
  </si>
  <si>
    <t>Rashodi za materijal i energiju</t>
  </si>
  <si>
    <t>Uredski materijal i ostali materijalni rashodi</t>
  </si>
  <si>
    <t xml:space="preserve">Materijal i sirovine </t>
  </si>
  <si>
    <t xml:space="preserve">Energija </t>
  </si>
  <si>
    <t xml:space="preserve">Materijal i dijelovi za tekuće investicijsko održavanje </t>
  </si>
  <si>
    <t xml:space="preserve">Sitan inventar i auto gume </t>
  </si>
  <si>
    <t xml:space="preserve">Službena , radna i zaštitna odjeća </t>
  </si>
  <si>
    <t>Rashodi za usluge</t>
  </si>
  <si>
    <t>Usluge telefona, poštei prijevoza</t>
  </si>
  <si>
    <t xml:space="preserve">Usluge tekućeg investicijskog održavanja </t>
  </si>
  <si>
    <t xml:space="preserve">Usluge promidžbe i informiranja </t>
  </si>
  <si>
    <t xml:space="preserve">Komunalne usluge </t>
  </si>
  <si>
    <t xml:space="preserve">Zakupnina i najamnina </t>
  </si>
  <si>
    <t xml:space="preserve">Zdravstvene i veterinarske usluge </t>
  </si>
  <si>
    <t xml:space="preserve">Intelektualne i osoben usluge </t>
  </si>
  <si>
    <t>Računalne usluge</t>
  </si>
  <si>
    <t xml:space="preserve">Ostale usluge </t>
  </si>
  <si>
    <t xml:space="preserve">Ostali nespomenuti rashodi poslovanja </t>
  </si>
  <si>
    <t xml:space="preserve">Premije osiguranja </t>
  </si>
  <si>
    <t xml:space="preserve">Reprezentacija </t>
  </si>
  <si>
    <t xml:space="preserve">Članarine i norme </t>
  </si>
  <si>
    <t xml:space="preserve">Pristojbe i naknade </t>
  </si>
  <si>
    <t xml:space="preserve">Troškovi sudskih postupaka </t>
  </si>
  <si>
    <t>Financijski rashodi</t>
  </si>
  <si>
    <t>Ostali financijski rashodi</t>
  </si>
  <si>
    <t xml:space="preserve">Bankarske usluge i usluge platnog prometa </t>
  </si>
  <si>
    <t xml:space="preserve">Negativne tečajne razlike </t>
  </si>
  <si>
    <t xml:space="preserve">Zatezne kamate </t>
  </si>
  <si>
    <t xml:space="preserve">Ostali rashodi </t>
  </si>
  <si>
    <t xml:space="preserve">Tekuće donacije u naravi </t>
  </si>
  <si>
    <t>Rashodi za nabavu nefinancijske imovine</t>
  </si>
  <si>
    <t>Rashodi za nabavu neproizvedene dugotrajne imovine</t>
  </si>
  <si>
    <t xml:space="preserve">Rashodi za nabavu proizvedene dugotrajne imovine </t>
  </si>
  <si>
    <t xml:space="preserve">Računala i računalna oprema </t>
  </si>
  <si>
    <t xml:space="preserve">Oprema za održavanje i zaštitu </t>
  </si>
  <si>
    <t xml:space="preserve">Uređaji, strojevi i oprema za ostale namjene </t>
  </si>
  <si>
    <t xml:space="preserve">Knjige </t>
  </si>
  <si>
    <t xml:space="preserve">Rashodi za dodatna ulaganja na nefinancijskoj imovini </t>
  </si>
  <si>
    <t>Dodatna ulaganja na građevinskim objektima</t>
  </si>
  <si>
    <t>IZVJEŠTAJ O PRIHODIMA I RASHODIMA PREMA IZVORIMA FINANCIRANJA</t>
  </si>
  <si>
    <t xml:space="preserve">OSTVARENJE/ IZVRŠENJE 
1.-12.2024 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</si>
  <si>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</si>
  <si>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</si>
  <si>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</si>
  <si>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</si>
  <si>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</si>
  <si>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 xml:space="preserve">4 Prihod za posebne namjene </t>
  </si>
  <si>
    <t>48 Prihod za posebne namjene</t>
  </si>
  <si>
    <t xml:space="preserve">44 Prihod za posebne namjene-decentralizacija </t>
  </si>
  <si>
    <t>5 Pomoći</t>
  </si>
  <si>
    <t>51 Pomoći</t>
  </si>
  <si>
    <t>54 Pomoći</t>
  </si>
  <si>
    <t>53 Pomoći EU za PK</t>
  </si>
  <si>
    <t>6 Donacije</t>
  </si>
  <si>
    <t>62 Donacije</t>
  </si>
  <si>
    <t xml:space="preserve">7 Prihodi od prodaje ili zamjene nefinancijske imovine </t>
  </si>
  <si>
    <t>72 Prihodi od prodaje nefinacijske imovine PK</t>
  </si>
  <si>
    <t xml:space="preserve">44 Prihod za posebne namjene-Decentralizacija </t>
  </si>
  <si>
    <t xml:space="preserve">48 Prihod za posebne namjene </t>
  </si>
  <si>
    <t xml:space="preserve">  </t>
  </si>
  <si>
    <t>IZVJEŠTAJ O RASHODIMA PREMA FUNKCIJSKOJ KLASIFIKACIJI</t>
  </si>
  <si>
    <t xml:space="preserve"> IZVRŠENJE 
1.-12.2024. </t>
  </si>
  <si>
    <t xml:space="preserve"> IZVRŠENJE 
1.-12.2025. </t>
  </si>
  <si>
    <t xml:space="preserve">09 Obrazovanje </t>
  </si>
  <si>
    <t xml:space="preserve">091 Predškolsko i osnovno obrazovanje </t>
  </si>
  <si>
    <t>096 Dodatne usluge u obrazovanju</t>
  </si>
  <si>
    <t>II. POSEBNI DIO</t>
  </si>
  <si>
    <t>IZVJEŠTAJ PO PROGRAMSKOJ KLASIFIKACIJI</t>
  </si>
  <si>
    <t>5=4/2*100</t>
  </si>
  <si>
    <t xml:space="preserve">OŠ MILANA BEGOVIĆA, VRLIKA </t>
  </si>
  <si>
    <t>Glava 00403</t>
  </si>
  <si>
    <t xml:space="preserve">USTANOVE U OSNOVNOM ŠKOLSTVU </t>
  </si>
  <si>
    <t>Program 4001</t>
  </si>
  <si>
    <t xml:space="preserve">RAZVOJ ODGOJNO OBRAZOVNOG SUSTAVA </t>
  </si>
  <si>
    <t>Aktivnost A400125</t>
  </si>
  <si>
    <t xml:space="preserve">Knjižna građa u školskim knjižnicama </t>
  </si>
  <si>
    <t>Izvor 1.1.</t>
  </si>
  <si>
    <t xml:space="preserve">Opći prihodi i primici </t>
  </si>
  <si>
    <t xml:space="preserve">Rashodi za nabavu proizvedene dugotrajne imovine  </t>
  </si>
  <si>
    <t>Izvor 5.4.</t>
  </si>
  <si>
    <t>Pomoći PK</t>
  </si>
  <si>
    <t>Aktivnost A400104</t>
  </si>
  <si>
    <t xml:space="preserve">e-ŠKOLE </t>
  </si>
  <si>
    <t>Izvor 4.4.</t>
  </si>
  <si>
    <t xml:space="preserve">Prihod za posebne namjene -Decentralizacija </t>
  </si>
  <si>
    <t xml:space="preserve">Rashodi za zaposlene </t>
  </si>
  <si>
    <t xml:space="preserve">Intelektualne i osoobne usluge  </t>
  </si>
  <si>
    <t>Aktivnost A400118</t>
  </si>
  <si>
    <t>Nabava udžbenika i obrazovnih materijala</t>
  </si>
  <si>
    <t xml:space="preserve">Kapitalni projekat K400108 </t>
  </si>
  <si>
    <t xml:space="preserve">BioMOZAIK Krš i more </t>
  </si>
  <si>
    <t xml:space="preserve">Materijali rashodi </t>
  </si>
  <si>
    <t>Izvor 5.5.</t>
  </si>
  <si>
    <t>Pomoći EU za PK</t>
  </si>
  <si>
    <t xml:space="preserve">Materijalni rashodi </t>
  </si>
  <si>
    <t>Tekući projekat T400101</t>
  </si>
  <si>
    <t xml:space="preserve">Školski medeni dani </t>
  </si>
  <si>
    <t>Izvor 5.1.</t>
  </si>
  <si>
    <t xml:space="preserve">Pomoći  </t>
  </si>
  <si>
    <t>Tekući projekat T400110</t>
  </si>
  <si>
    <t>Financiranje troškova prehrane za učenike OŠ</t>
  </si>
  <si>
    <t xml:space="preserve">Opskrba školskih ustanova higijenskim potrepštinama za učenice   </t>
  </si>
  <si>
    <t>Ostali rashodi</t>
  </si>
  <si>
    <t>Tekuće donacije u naravi</t>
  </si>
  <si>
    <t>Program 4030</t>
  </si>
  <si>
    <t xml:space="preserve">OSNOVNOŠKOLSKO OBRAZOVANJE </t>
  </si>
  <si>
    <t>Aktivnosti A403001</t>
  </si>
  <si>
    <t xml:space="preserve">Rashodi djelatnosti </t>
  </si>
  <si>
    <t xml:space="preserve">Naknada za prijevoz na posao i s posla </t>
  </si>
  <si>
    <t xml:space="preserve">Stručno usavršavanje zaposlenika  </t>
  </si>
  <si>
    <t xml:space="preserve">Uredski materijal i ostali materijalni rashodi </t>
  </si>
  <si>
    <t xml:space="preserve">Usluge telefona pošte i prijevoza </t>
  </si>
  <si>
    <t xml:space="preserve">Ostali nespomenuti rashodi poslovanja  </t>
  </si>
  <si>
    <t>Izvor 3.2.</t>
  </si>
  <si>
    <t xml:space="preserve">Vlastiti prihodi </t>
  </si>
  <si>
    <t xml:space="preserve">Stručno usavršavanje zaposlenika </t>
  </si>
  <si>
    <t xml:space="preserve">Energija  </t>
  </si>
  <si>
    <t xml:space="preserve">Računalne usluge </t>
  </si>
  <si>
    <t xml:space="preserve">Članarine </t>
  </si>
  <si>
    <t xml:space="preserve">Financijski rashodi </t>
  </si>
  <si>
    <t>Izvor 6.3.</t>
  </si>
  <si>
    <t>Aktivnost  A404002</t>
  </si>
  <si>
    <t xml:space="preserve">Izgradnja i uređenje objekata te nabava i održavanje opreme </t>
  </si>
  <si>
    <t xml:space="preserve">Usluge tekućeg i invet.održavanja </t>
  </si>
  <si>
    <t>Izvor 7.2.</t>
  </si>
  <si>
    <t>Prihod od prodaje nefinancijske imovine PK</t>
  </si>
  <si>
    <t xml:space="preserve">Aktivnost  A404002 </t>
  </si>
  <si>
    <t>Prijevoz učenika osnovnih škola</t>
  </si>
  <si>
    <t xml:space="preserve">Prihodi za posebne namjene -Decentralizacija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</si>
</sst>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48">
    <font>
      <sz val="11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b/>
      <sz val="14"/>
      <color indexed="8"/>
      <name val="Arial"/>
      <charset val="238"/>
    </font>
    <font>
      <b/>
      <sz val="12"/>
      <color indexed="8"/>
      <name val="Arial"/>
      <charset val="238"/>
    </font>
    <font>
      <b/>
      <sz val="12"/>
      <color theme="1"/>
      <name val="Arial"/>
      <charset val="238"/>
    </font>
    <font>
      <b/>
      <sz val="10"/>
      <color indexed="8"/>
      <name val="Arial"/>
      <charset val="238"/>
    </font>
    <font>
      <b/>
      <sz val="10"/>
      <name val="Arial"/>
      <charset val="238"/>
    </font>
    <font>
      <b/>
      <sz val="8"/>
      <name val="Arial"/>
      <charset val="238"/>
    </font>
    <font>
      <sz val="10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sz val="11"/>
      <name val="Calibri"/>
      <charset val="238"/>
      <scheme val="minor"/>
    </font>
    <font>
      <sz val="11"/>
      <color rgb="FFFF0000"/>
      <name val="Calibri"/>
      <charset val="238"/>
      <scheme val="minor"/>
    </font>
    <font>
      <b/>
      <sz val="14"/>
      <color rgb="FFFF0000"/>
      <name val="Arial"/>
      <charset val="238"/>
    </font>
    <font>
      <b/>
      <sz val="8"/>
      <color indexed="8"/>
      <name val="Arial"/>
      <charset val="238"/>
    </font>
    <font>
      <b/>
      <sz val="11"/>
      <name val="Calibri"/>
      <charset val="238"/>
      <scheme val="minor"/>
    </font>
    <font>
      <i/>
      <sz val="10"/>
      <name val="Arial"/>
      <charset val="238"/>
    </font>
    <font>
      <b/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b/>
      <sz val="11"/>
      <name val="Arial"/>
      <charset val="238"/>
    </font>
    <font>
      <sz val="11"/>
      <name val="Arial"/>
      <charset val="238"/>
    </font>
    <font>
      <b/>
      <i/>
      <sz val="10"/>
      <name val="Arial"/>
      <charset val="238"/>
    </font>
    <font>
      <sz val="10"/>
      <color theme="1"/>
      <name val="Calibri"/>
      <charset val="238"/>
      <scheme val="minor"/>
    </font>
    <font>
      <sz val="10"/>
      <color rgb="FFFF00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Times New Roman"/>
      <charset val="134"/>
    </font>
    <font>
      <sz val="12"/>
      <color indexed="8"/>
      <name val="Arial"/>
      <charset val="238"/>
    </font>
    <font>
      <b/>
      <sz val="10"/>
      <color rgb="FFFF0000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9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1" fontId="6" fillId="2" borderId="3" xfId="0" applyNumberFormat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right"/>
    </xf>
    <xf numFmtId="1" fontId="8" fillId="2" borderId="2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left" vertical="center"/>
    </xf>
    <xf numFmtId="1" fontId="6" fillId="2" borderId="3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2" fillId="0" borderId="0" xfId="0" applyFont="1"/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15" fillId="0" borderId="4" xfId="0" applyNumberFormat="1" applyFont="1" applyBorder="1"/>
    <xf numFmtId="0" fontId="16" fillId="2" borderId="4" xfId="0" applyFont="1" applyFill="1" applyBorder="1" applyAlignment="1">
      <alignment horizontal="left" vertical="center" wrapText="1"/>
    </xf>
    <xf numFmtId="4" fontId="11" fillId="0" borderId="4" xfId="0" applyNumberFormat="1" applyFont="1" applyBorder="1"/>
    <xf numFmtId="0" fontId="16" fillId="2" borderId="4" xfId="0" applyFont="1" applyFill="1" applyBorder="1" applyAlignment="1">
      <alignment horizontal="left" vertical="center"/>
    </xf>
    <xf numFmtId="0" fontId="1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4" fontId="6" fillId="2" borderId="4" xfId="0" applyNumberFormat="1" applyFont="1" applyFill="1" applyBorder="1" applyAlignment="1" applyProtection="1">
      <alignment vertical="center" wrapText="1"/>
    </xf>
    <xf numFmtId="4" fontId="6" fillId="0" borderId="4" xfId="0" applyNumberFormat="1" applyFont="1" applyBorder="1"/>
    <xf numFmtId="0" fontId="16" fillId="2" borderId="4" xfId="0" applyFont="1" applyFill="1" applyBorder="1" applyAlignment="1">
      <alignment horizontal="left" vertical="center" wrapText="1" indent="1"/>
    </xf>
    <xf numFmtId="4" fontId="8" fillId="0" borderId="4" xfId="0" applyNumberFormat="1" applyFont="1" applyBorder="1"/>
    <xf numFmtId="0" fontId="16" fillId="2" borderId="4" xfId="0" applyFont="1" applyFill="1" applyBorder="1" applyAlignment="1">
      <alignment horizontal="left" vertical="center" indent="1"/>
    </xf>
    <xf numFmtId="4" fontId="8" fillId="2" borderId="4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 applyProtection="1">
      <alignment horizontal="right" wrapText="1"/>
    </xf>
    <xf numFmtId="0" fontId="8" fillId="2" borderId="4" xfId="0" applyFont="1" applyFill="1" applyBorder="1" applyAlignment="1">
      <alignment horizontal="left" vertical="center" wrapText="1" indent="1"/>
    </xf>
    <xf numFmtId="2" fontId="8" fillId="0" borderId="4" xfId="0" applyNumberFormat="1" applyFont="1" applyBorder="1"/>
    <xf numFmtId="0" fontId="8" fillId="0" borderId="4" xfId="0" applyFont="1" applyBorder="1"/>
    <xf numFmtId="2" fontId="6" fillId="0" borderId="4" xfId="0" applyNumberFormat="1" applyFont="1" applyBorder="1"/>
    <xf numFmtId="0" fontId="6" fillId="2" borderId="4" xfId="0" applyFont="1" applyFill="1" applyBorder="1" applyAlignment="1">
      <alignment vertical="center" wrapText="1"/>
    </xf>
    <xf numFmtId="4" fontId="19" fillId="0" borderId="4" xfId="0" applyNumberFormat="1" applyFont="1" applyBorder="1"/>
    <xf numFmtId="2" fontId="8" fillId="2" borderId="4" xfId="0" applyNumberFormat="1" applyFont="1" applyFill="1" applyBorder="1" applyAlignment="1">
      <alignment horizontal="right"/>
    </xf>
    <xf numFmtId="2" fontId="8" fillId="2" borderId="4" xfId="0" applyNumberFormat="1" applyFont="1" applyFill="1" applyBorder="1" applyAlignment="1" applyProtection="1">
      <alignment horizontal="right" wrapText="1"/>
    </xf>
    <xf numFmtId="0" fontId="20" fillId="0" borderId="4" xfId="0" applyFont="1" applyBorder="1"/>
    <xf numFmtId="4" fontId="20" fillId="0" borderId="0" xfId="0" applyNumberFormat="1" applyFont="1"/>
    <xf numFmtId="0" fontId="20" fillId="0" borderId="0" xfId="0" applyFont="1"/>
    <xf numFmtId="0" fontId="19" fillId="0" borderId="0" xfId="0" applyFont="1"/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Alignment="1"/>
    <xf numFmtId="4" fontId="8" fillId="2" borderId="4" xfId="0" applyNumberFormat="1" applyFont="1" applyFill="1" applyBorder="1"/>
    <xf numFmtId="0" fontId="6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Font="1" applyFill="1" applyBorder="1"/>
    <xf numFmtId="3" fontId="8" fillId="2" borderId="4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22" fillId="0" borderId="0" xfId="0" applyFont="1"/>
    <xf numFmtId="0" fontId="23" fillId="0" borderId="0" xfId="0" applyFont="1"/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vertical="center" wrapText="1"/>
    </xf>
    <xf numFmtId="0" fontId="8" fillId="2" borderId="4" xfId="0" applyNumberFormat="1" applyFont="1" applyFill="1" applyBorder="1" applyAlignment="1" applyProtection="1">
      <alignment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24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4" fontId="6" fillId="0" borderId="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3" borderId="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right"/>
    </xf>
    <xf numFmtId="4" fontId="6" fillId="2" borderId="4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right" wrapText="1"/>
    </xf>
    <xf numFmtId="4" fontId="6" fillId="3" borderId="4" xfId="0" applyNumberFormat="1" applyFont="1" applyFill="1" applyBorder="1" applyAlignment="1" applyProtection="1">
      <alignment horizontal="right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Border="1" applyAlignment="1">
      <alignment horizontal="right"/>
    </xf>
    <xf numFmtId="4" fontId="8" fillId="0" borderId="4" xfId="0" applyNumberFormat="1" applyFont="1" applyFill="1" applyBorder="1" applyAlignment="1" applyProtection="1">
      <alignment vertical="center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4" fontId="5" fillId="3" borderId="4" xfId="0" applyNumberFormat="1" applyFont="1" applyFill="1" applyBorder="1" applyAlignment="1">
      <alignment horizontal="left" wrapText="1"/>
    </xf>
    <xf numFmtId="4" fontId="5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/>
    </xf>
    <xf numFmtId="4" fontId="5" fillId="3" borderId="4" xfId="0" applyNumberFormat="1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 applyProtection="1">
      <alignment wrapText="1"/>
    </xf>
    <xf numFmtId="4" fontId="5" fillId="3" borderId="4" xfId="0" applyNumberFormat="1" applyFont="1" applyFill="1" applyBorder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6" fillId="0" borderId="0" xfId="0" applyNumberFormat="1" applyFont="1" applyFill="1" applyBorder="1" applyAlignment="1" applyProtection="1">
      <alignment vertical="center" wrapText="1"/>
    </xf>
    <xf numFmtId="0" fontId="27" fillId="2" borderId="5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/>
    <xf numFmtId="0" fontId="5" fillId="2" borderId="4" xfId="0" applyNumberFormat="1" applyFont="1" applyFill="1" applyBorder="1" applyAlignment="1" applyProtection="1">
      <alignment horizontal="center" vertical="center" wrapText="1"/>
    </xf>
    <xf numFmtId="4" fontId="3" fillId="3" borderId="4" xfId="0" applyNumberFormat="1" applyFont="1" applyFill="1" applyBorder="1" applyAlignment="1">
      <alignment horizontal="right"/>
    </xf>
    <xf numFmtId="0" fontId="5" fillId="0" borderId="4" xfId="0" applyFont="1" applyBorder="1" applyAlignment="1" quotePrefix="1">
      <alignment horizontal="center" vertical="center" wrapText="1"/>
    </xf>
    <xf numFmtId="0" fontId="6" fillId="0" borderId="4" xfId="0" applyNumberFormat="1" applyFont="1" applyFill="1" applyBorder="1" applyAlignment="1" applyProtection="1" quotePrefix="1">
      <alignment horizontal="center" vertical="center" wrapText="1"/>
    </xf>
    <xf numFmtId="0" fontId="6" fillId="0" borderId="1" xfId="0" applyFont="1" applyFill="1" applyBorder="1" applyAlignment="1" quotePrefix="1">
      <alignment horizontal="left" vertical="center"/>
    </xf>
    <xf numFmtId="0" fontId="6" fillId="0" borderId="1" xfId="0" applyNumberFormat="1" applyFont="1" applyFill="1" applyBorder="1" applyAlignment="1" applyProtection="1" quotePrefix="1">
      <alignment horizontal="left" vertical="center" wrapText="1"/>
    </xf>
    <xf numFmtId="0" fontId="6" fillId="0" borderId="1" xfId="0" applyFont="1" applyBorder="1" applyAlignment="1" quotePrefix="1">
      <alignment horizontal="left" vertical="center"/>
    </xf>
    <xf numFmtId="0" fontId="6" fillId="3" borderId="1" xfId="0" applyNumberFormat="1" applyFont="1" applyFill="1" applyBorder="1" applyAlignment="1" applyProtection="1" quotePrefix="1">
      <alignment horizontal="left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  <xf numFmtId="0" fontId="5" fillId="3" borderId="1" xfId="0" applyFont="1" applyFill="1" applyBorder="1" applyAlignment="1" quotePrefix="1">
      <alignment horizontal="left" wrapText="1"/>
    </xf>
    <xf numFmtId="0" fontId="5" fillId="3" borderId="4" xfId="0" applyFont="1" applyFill="1" applyBorder="1" applyAlignment="1" quotePrefix="1">
      <alignment horizontal="left" vertical="center" wrapText="1"/>
    </xf>
    <xf numFmtId="0" fontId="8" fillId="2" borderId="4" xfId="0" applyFont="1" applyFill="1" applyBorder="1" applyAlignment="1" quotePrefix="1">
      <alignment horizontal="left" vertical="center" wrapText="1"/>
    </xf>
    <xf numFmtId="0" fontId="16" fillId="2" borderId="4" xfId="0" applyFont="1" applyFill="1" applyBorder="1" applyAlignment="1" quotePrefix="1">
      <alignment horizontal="left" vertical="center"/>
    </xf>
    <xf numFmtId="0" fontId="21" fillId="2" borderId="4" xfId="0" applyFont="1" applyFill="1" applyBorder="1" applyAlignment="1" quotePrefix="1">
      <alignment horizontal="left" vertical="center"/>
    </xf>
    <xf numFmtId="0" fontId="21" fillId="2" borderId="4" xfId="0" applyFont="1" applyFill="1" applyBorder="1" applyAlignment="1" quotePrefix="1">
      <alignment horizontal="left" vertical="center" wrapText="1"/>
    </xf>
    <xf numFmtId="0" fontId="6" fillId="2" borderId="4" xfId="0" applyFont="1" applyFill="1" applyBorder="1" applyAlignment="1" quotePrefix="1">
      <alignment horizontal="left" vertical="center" wrapText="1"/>
    </xf>
    <xf numFmtId="0" fontId="8" fillId="2" borderId="4" xfId="0" applyFont="1" applyFill="1" applyBorder="1" applyAlignment="1" quotePrefix="1">
      <alignment horizontal="left" vertical="center"/>
    </xf>
    <xf numFmtId="0" fontId="6" fillId="2" borderId="4" xfId="0" applyFont="1" applyFill="1" applyBorder="1" applyAlignment="1" quotePrefix="1">
      <alignment horizontal="left" vertical="center"/>
    </xf>
    <xf numFmtId="0" fontId="16" fillId="2" borderId="4" xfId="0" applyFont="1" applyFill="1" applyBorder="1" applyAlignment="1" quotePrefix="1">
      <alignment horizontal="left" vertical="center" wrapText="1" indent="1"/>
    </xf>
    <xf numFmtId="0" fontId="16" fillId="2" borderId="4" xfId="0" applyFont="1" applyFill="1" applyBorder="1" applyAlignment="1" quotePrefix="1">
      <alignment horizontal="left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Obično_List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W35"/>
  <sheetViews>
    <sheetView topLeftCell="B16" workbookViewId="0">
      <selection activeCell="H28" sqref="H28"/>
    </sheetView>
  </sheetViews>
  <sheetFormatPr defaultColWidth="9" defaultRowHeight="15"/>
  <cols>
    <col min="6" max="10" width="25.3333333333333" customWidth="1"/>
    <col min="11" max="12" width="15.6666666666667" customWidth="1"/>
    <col min="13" max="13" width="25.3333333333333" customWidth="1"/>
  </cols>
  <sheetData>
    <row r="1" ht="42" customHeight="1" spans="2:13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146"/>
    </row>
    <row r="2" ht="18" customHeight="1" spans="2:13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</row>
    <row r="3" ht="15.75" customHeight="1" spans="2:13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147"/>
    </row>
    <row r="4" ht="18" spans="2:1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6"/>
    </row>
    <row r="5" ht="18" customHeight="1" spans="2:13"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7"/>
    </row>
    <row r="6" ht="18" customHeight="1" spans="2:1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7"/>
    </row>
    <row r="7" ht="18" customHeight="1" spans="2:12">
      <c r="B7" s="100" t="s">
        <v>3</v>
      </c>
      <c r="C7" s="100"/>
      <c r="D7" s="100"/>
      <c r="E7" s="100"/>
      <c r="F7" s="100"/>
      <c r="G7" s="74"/>
      <c r="H7" s="101"/>
      <c r="I7" s="101"/>
      <c r="J7" s="101"/>
      <c r="K7" s="148"/>
      <c r="L7" s="148"/>
    </row>
    <row r="8" ht="25.5" spans="2:12">
      <c r="B8" s="153" t="s">
        <v>4</v>
      </c>
      <c r="C8" s="102"/>
      <c r="D8" s="102"/>
      <c r="E8" s="102"/>
      <c r="F8" s="102"/>
      <c r="G8" s="154" t="s">
        <v>5</v>
      </c>
      <c r="H8" s="154" t="s">
        <v>6</v>
      </c>
      <c r="I8" s="154" t="s">
        <v>7</v>
      </c>
      <c r="J8" s="154" t="s">
        <v>8</v>
      </c>
      <c r="K8" s="154" t="s">
        <v>9</v>
      </c>
      <c r="L8" s="154" t="s">
        <v>10</v>
      </c>
    </row>
    <row r="9" spans="2:12">
      <c r="B9" s="104">
        <v>1</v>
      </c>
      <c r="C9" s="104"/>
      <c r="D9" s="104"/>
      <c r="E9" s="104"/>
      <c r="F9" s="105"/>
      <c r="G9" s="106">
        <v>2</v>
      </c>
      <c r="H9" s="106">
        <v>3</v>
      </c>
      <c r="I9" s="106">
        <v>4</v>
      </c>
      <c r="J9" s="106">
        <v>5</v>
      </c>
      <c r="K9" s="106" t="s">
        <v>11</v>
      </c>
      <c r="L9" s="106" t="s">
        <v>12</v>
      </c>
    </row>
    <row r="10" spans="2:12">
      <c r="B10" s="107" t="s">
        <v>13</v>
      </c>
      <c r="C10" s="108"/>
      <c r="D10" s="108"/>
      <c r="E10" s="108"/>
      <c r="F10" s="109"/>
      <c r="G10" s="110">
        <v>855319.06</v>
      </c>
      <c r="H10" s="18">
        <v>913771.53</v>
      </c>
      <c r="I10" s="110">
        <v>0</v>
      </c>
      <c r="J10" s="110">
        <v>846362.03</v>
      </c>
      <c r="K10" s="110">
        <f>J10/G10*100</f>
        <v>98.9527849408617</v>
      </c>
      <c r="L10" s="110">
        <f>J10/H10*100</f>
        <v>92.6229371580443</v>
      </c>
    </row>
    <row r="11" spans="2:12">
      <c r="B11" s="155" t="s">
        <v>14</v>
      </c>
      <c r="C11" s="109"/>
      <c r="D11" s="109"/>
      <c r="E11" s="109"/>
      <c r="F11" s="109"/>
      <c r="G11" s="110">
        <v>0</v>
      </c>
      <c r="H11" s="18">
        <v>607.59</v>
      </c>
      <c r="I11" s="110">
        <v>0</v>
      </c>
      <c r="J11" s="110">
        <v>212.66</v>
      </c>
      <c r="K11" s="110">
        <v>0</v>
      </c>
      <c r="L11" s="110">
        <v>0</v>
      </c>
    </row>
    <row r="12" spans="2:12">
      <c r="B12" s="112" t="s">
        <v>15</v>
      </c>
      <c r="C12" s="113"/>
      <c r="D12" s="113"/>
      <c r="E12" s="113"/>
      <c r="F12" s="114"/>
      <c r="G12" s="115">
        <v>855319.06</v>
      </c>
      <c r="H12" s="115">
        <v>845123.84</v>
      </c>
      <c r="I12" s="115">
        <v>0</v>
      </c>
      <c r="J12" s="115">
        <f>J11+J10</f>
        <v>846574.69</v>
      </c>
      <c r="K12" s="115">
        <f>J12/G12*100</f>
        <v>98.9776481772778</v>
      </c>
      <c r="L12" s="115">
        <f>J12/H12*100</f>
        <v>100.171673065098</v>
      </c>
    </row>
    <row r="13" spans="2:12">
      <c r="B13" s="156" t="s">
        <v>16</v>
      </c>
      <c r="C13" s="108"/>
      <c r="D13" s="108"/>
      <c r="E13" s="108"/>
      <c r="F13" s="108"/>
      <c r="G13" s="110">
        <v>818396.3</v>
      </c>
      <c r="H13" s="18">
        <v>917454</v>
      </c>
      <c r="I13" s="110">
        <v>0</v>
      </c>
      <c r="J13" s="110">
        <v>897574.06</v>
      </c>
      <c r="K13" s="149">
        <f>J13/G13*100</f>
        <v>109.674745596968</v>
      </c>
      <c r="L13" s="149">
        <f>J13/H13*100</f>
        <v>97.8331404081295</v>
      </c>
    </row>
    <row r="14" spans="2:12">
      <c r="B14" s="157" t="s">
        <v>17</v>
      </c>
      <c r="C14" s="109"/>
      <c r="D14" s="109"/>
      <c r="E14" s="109"/>
      <c r="F14" s="109"/>
      <c r="G14" s="117">
        <v>16094.55</v>
      </c>
      <c r="H14" s="118">
        <v>7200</v>
      </c>
      <c r="I14" s="117">
        <v>0</v>
      </c>
      <c r="J14" s="117">
        <v>5232.47</v>
      </c>
      <c r="K14" s="149">
        <v>0</v>
      </c>
      <c r="L14" s="149">
        <f>J14/H14*100</f>
        <v>72.6731944444444</v>
      </c>
    </row>
    <row r="15" spans="2:12">
      <c r="B15" s="119" t="s">
        <v>18</v>
      </c>
      <c r="C15" s="114"/>
      <c r="D15" s="114"/>
      <c r="E15" s="114"/>
      <c r="F15" s="114"/>
      <c r="G15" s="115">
        <v>834490.85</v>
      </c>
      <c r="H15" s="120">
        <v>846574.78</v>
      </c>
      <c r="I15" s="115">
        <v>0</v>
      </c>
      <c r="J15" s="115">
        <f>J14+J13</f>
        <v>902806.53</v>
      </c>
      <c r="K15" s="115">
        <f>J15/G15*100</f>
        <v>108.186510373361</v>
      </c>
      <c r="L15" s="115">
        <f>J15/H15*100</f>
        <v>106.642266144522</v>
      </c>
    </row>
    <row r="16" spans="2:12">
      <c r="B16" s="158" t="s">
        <v>19</v>
      </c>
      <c r="C16" s="113"/>
      <c r="D16" s="113"/>
      <c r="E16" s="113"/>
      <c r="F16" s="113"/>
      <c r="G16" s="121">
        <f>G10-G15</f>
        <v>20828.2100000001</v>
      </c>
      <c r="H16" s="115">
        <v>3682.47</v>
      </c>
      <c r="I16" s="121">
        <v>0</v>
      </c>
      <c r="J16" s="121">
        <f>J12-J15</f>
        <v>-56231.84</v>
      </c>
      <c r="K16" s="121">
        <v>0</v>
      </c>
      <c r="L16" s="121">
        <v>0</v>
      </c>
    </row>
    <row r="17" ht="18" spans="2:13"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50"/>
    </row>
    <row r="18" ht="18" customHeight="1" spans="2:13">
      <c r="B18" s="123" t="s">
        <v>20</v>
      </c>
      <c r="C18" s="123"/>
      <c r="D18" s="123"/>
      <c r="E18" s="123"/>
      <c r="F18" s="123"/>
      <c r="G18" s="74"/>
      <c r="H18" s="101"/>
      <c r="I18" s="101"/>
      <c r="J18" s="101"/>
      <c r="K18" s="148"/>
      <c r="L18" s="148"/>
      <c r="M18" s="150"/>
    </row>
    <row r="19" ht="25.5" spans="2:12">
      <c r="B19" s="153" t="s">
        <v>4</v>
      </c>
      <c r="C19" s="102"/>
      <c r="D19" s="102"/>
      <c r="E19" s="102"/>
      <c r="F19" s="102"/>
      <c r="G19" s="159" t="s">
        <v>5</v>
      </c>
      <c r="H19" s="159" t="s">
        <v>6</v>
      </c>
      <c r="I19" s="151" t="s">
        <v>7</v>
      </c>
      <c r="J19" s="159" t="s">
        <v>8</v>
      </c>
      <c r="K19" s="151" t="s">
        <v>9</v>
      </c>
      <c r="L19" s="151" t="s">
        <v>10</v>
      </c>
    </row>
    <row r="20" spans="2:12">
      <c r="B20" s="125">
        <v>1</v>
      </c>
      <c r="C20" s="126"/>
      <c r="D20" s="126"/>
      <c r="E20" s="126"/>
      <c r="F20" s="126"/>
      <c r="G20" s="127">
        <v>2</v>
      </c>
      <c r="H20" s="128">
        <v>3</v>
      </c>
      <c r="I20" s="128">
        <v>4</v>
      </c>
      <c r="J20" s="128">
        <v>5</v>
      </c>
      <c r="K20" s="128" t="s">
        <v>11</v>
      </c>
      <c r="L20" s="128" t="s">
        <v>21</v>
      </c>
    </row>
    <row r="21" ht="15.75" customHeight="1" spans="2:12">
      <c r="B21" s="107" t="s">
        <v>22</v>
      </c>
      <c r="C21" s="129"/>
      <c r="D21" s="129"/>
      <c r="E21" s="129"/>
      <c r="F21" s="129"/>
      <c r="G21" s="130"/>
      <c r="H21" s="131"/>
      <c r="I21" s="131" t="s">
        <v>23</v>
      </c>
      <c r="J21" s="131"/>
      <c r="K21" s="131"/>
      <c r="L21" s="131"/>
    </row>
    <row r="22" spans="2:12">
      <c r="B22" s="107" t="s">
        <v>24</v>
      </c>
      <c r="C22" s="108"/>
      <c r="D22" s="108"/>
      <c r="E22" s="108"/>
      <c r="F22" s="108"/>
      <c r="G22" s="132"/>
      <c r="H22" s="131"/>
      <c r="I22" s="131" t="s">
        <v>23</v>
      </c>
      <c r="J22" s="131"/>
      <c r="K22" s="131"/>
      <c r="L22" s="131"/>
    </row>
    <row r="23" customHeight="1" spans="2:12">
      <c r="B23" s="160" t="s">
        <v>25</v>
      </c>
      <c r="C23" s="134"/>
      <c r="D23" s="134"/>
      <c r="E23" s="134"/>
      <c r="F23" s="135"/>
      <c r="G23" s="136"/>
      <c r="H23" s="137"/>
      <c r="I23" s="137"/>
      <c r="J23" s="137"/>
      <c r="K23" s="137"/>
      <c r="L23" s="137"/>
    </row>
    <row r="24" s="98" customFormat="1" customHeight="1" spans="1:49">
      <c r="A24"/>
      <c r="B24" s="107" t="s">
        <v>26</v>
      </c>
      <c r="C24" s="108"/>
      <c r="D24" s="108"/>
      <c r="E24" s="108"/>
      <c r="F24" s="108"/>
      <c r="G24" s="132"/>
      <c r="H24" s="131"/>
      <c r="I24" s="131"/>
      <c r="J24" s="131"/>
      <c r="K24" s="131"/>
      <c r="L24" s="13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="98" customFormat="1" customHeight="1" spans="1:49">
      <c r="A25"/>
      <c r="B25" s="107" t="s">
        <v>27</v>
      </c>
      <c r="C25" s="108"/>
      <c r="D25" s="108"/>
      <c r="E25" s="108"/>
      <c r="F25" s="108"/>
      <c r="G25" s="132"/>
      <c r="H25" s="131"/>
      <c r="I25" s="131"/>
      <c r="J25" s="131"/>
      <c r="K25" s="131"/>
      <c r="L25" s="13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="99" customFormat="1" spans="1:49">
      <c r="A26" s="138"/>
      <c r="B26" s="160" t="s">
        <v>28</v>
      </c>
      <c r="C26" s="134"/>
      <c r="D26" s="134"/>
      <c r="E26" s="134"/>
      <c r="F26" s="135"/>
      <c r="G26" s="136"/>
      <c r="H26" s="139"/>
      <c r="I26" s="139"/>
      <c r="J26" s="139"/>
      <c r="K26" s="139"/>
      <c r="L26" s="139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</row>
    <row r="27" ht="15.75" spans="2:12">
      <c r="B27" s="161" t="s">
        <v>29</v>
      </c>
      <c r="C27" s="140"/>
      <c r="D27" s="140"/>
      <c r="E27" s="140"/>
      <c r="F27" s="140"/>
      <c r="G27" s="141">
        <f>G16</f>
        <v>20828.2100000001</v>
      </c>
      <c r="H27" s="142">
        <v>3682.47</v>
      </c>
      <c r="I27" s="142"/>
      <c r="J27" s="142">
        <f>J16</f>
        <v>-56231.84</v>
      </c>
      <c r="K27" s="152"/>
      <c r="L27" s="152"/>
    </row>
    <row r="29" spans="2:12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</row>
    <row r="30" spans="2:12">
      <c r="B30" s="144" t="s">
        <v>23</v>
      </c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customHeight="1" spans="2:12">
      <c r="B31" s="144" t="s">
        <v>23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customHeight="1" spans="2:12">
      <c r="B32" s="144" t="s">
        <v>30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ht="36.75" customHeight="1" spans="2:12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customHeight="1" spans="2:12">
      <c r="B34" s="145" t="s">
        <v>31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5"/>
    </row>
    <row r="35" spans="2:12"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</row>
  </sheetData>
  <mergeCells count="30">
    <mergeCell ref="B1:L1"/>
    <mergeCell ref="B2:L2"/>
    <mergeCell ref="B3:L3"/>
    <mergeCell ref="B4:L4"/>
    <mergeCell ref="B5:L5"/>
    <mergeCell ref="B6:L6"/>
    <mergeCell ref="B7:F7"/>
    <mergeCell ref="B8:F8"/>
    <mergeCell ref="B9:F9"/>
    <mergeCell ref="B10:F10"/>
    <mergeCell ref="B11:F11"/>
    <mergeCell ref="B12:F12"/>
    <mergeCell ref="B13:F13"/>
    <mergeCell ref="B14:F14"/>
    <mergeCell ref="B16:F16"/>
    <mergeCell ref="B17:L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30:L30"/>
    <mergeCell ref="B31:L31"/>
    <mergeCell ref="B32:L33"/>
    <mergeCell ref="B34:L35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114"/>
  <sheetViews>
    <sheetView zoomScale="90" zoomScaleNormal="90" topLeftCell="C31" workbookViewId="0">
      <selection activeCell="H17" sqref="H17"/>
    </sheetView>
  </sheetViews>
  <sheetFormatPr defaultColWidth="9" defaultRowHeight="15"/>
  <cols>
    <col min="2" max="2" width="7.43809523809524" customWidth="1"/>
    <col min="3" max="3" width="8.43809523809524" customWidth="1"/>
    <col min="4" max="4" width="11.4380952380952" customWidth="1"/>
    <col min="5" max="5" width="8.43809523809524" customWidth="1"/>
    <col min="6" max="6" width="44.6666666666667" customWidth="1"/>
    <col min="7" max="10" width="25.3333333333333" customWidth="1"/>
    <col min="11" max="12" width="15.6666666666667" customWidth="1"/>
  </cols>
  <sheetData>
    <row r="1" ht="18" spans="2:1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15.75" customHeight="1" spans="2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18" spans="2:1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15.75" customHeight="1" spans="2:12">
      <c r="B4" s="3" t="s">
        <v>32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ht="18" spans="2:12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15.75" customHeight="1" spans="2:12">
      <c r="B6" s="3" t="s">
        <v>33</v>
      </c>
      <c r="C6" s="3"/>
      <c r="D6" s="3"/>
      <c r="E6" s="3"/>
      <c r="F6" s="3"/>
      <c r="G6" s="3"/>
      <c r="H6" s="3"/>
      <c r="I6" s="3"/>
      <c r="J6" s="3"/>
      <c r="K6" s="3"/>
      <c r="L6" s="3"/>
    </row>
    <row r="7" ht="18" spans="2:12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ht="45" customHeight="1" spans="2:12">
      <c r="B8" s="6" t="s">
        <v>4</v>
      </c>
      <c r="C8" s="7"/>
      <c r="D8" s="7"/>
      <c r="E8" s="7"/>
      <c r="F8" s="8"/>
      <c r="G8" s="46" t="s">
        <v>34</v>
      </c>
      <c r="H8" s="9" t="s">
        <v>6</v>
      </c>
      <c r="I8" s="46" t="s">
        <v>7</v>
      </c>
      <c r="J8" s="46" t="s">
        <v>35</v>
      </c>
      <c r="K8" s="46" t="s">
        <v>9</v>
      </c>
      <c r="L8" s="46" t="s">
        <v>10</v>
      </c>
    </row>
    <row r="9" spans="2:12">
      <c r="B9" s="75">
        <v>1</v>
      </c>
      <c r="C9" s="76"/>
      <c r="D9" s="76"/>
      <c r="E9" s="76"/>
      <c r="F9" s="77"/>
      <c r="G9" s="47">
        <v>2</v>
      </c>
      <c r="H9" s="13">
        <v>3</v>
      </c>
      <c r="I9" s="47">
        <v>4</v>
      </c>
      <c r="J9" s="47">
        <v>5</v>
      </c>
      <c r="K9" s="47" t="s">
        <v>11</v>
      </c>
      <c r="L9" s="47" t="s">
        <v>12</v>
      </c>
    </row>
    <row r="10" spans="2:17">
      <c r="B10" s="48"/>
      <c r="C10" s="48"/>
      <c r="D10" s="48"/>
      <c r="E10" s="48"/>
      <c r="F10" s="48" t="s">
        <v>36</v>
      </c>
      <c r="G10" s="78">
        <f>G11</f>
        <v>855319.06</v>
      </c>
      <c r="H10" s="18">
        <f>H11+H41</f>
        <v>914379.12</v>
      </c>
      <c r="I10" s="18">
        <v>0</v>
      </c>
      <c r="J10" s="78">
        <f>J11+J41</f>
        <v>846574.69</v>
      </c>
      <c r="K10" s="78">
        <f>J10/G10*100</f>
        <v>98.9776481772778</v>
      </c>
      <c r="L10" s="78">
        <f>J10/H10*100</f>
        <v>92.5846480396447</v>
      </c>
      <c r="M10" s="92"/>
      <c r="N10" s="39"/>
      <c r="O10" s="39"/>
      <c r="P10" s="39"/>
      <c r="Q10" s="39"/>
    </row>
    <row r="11" spans="2:17">
      <c r="B11" s="48">
        <v>6</v>
      </c>
      <c r="C11" s="48"/>
      <c r="D11" s="48"/>
      <c r="E11" s="48"/>
      <c r="F11" s="48" t="s">
        <v>37</v>
      </c>
      <c r="G11" s="79">
        <f>G12+G22+G26+G30+G36</f>
        <v>855319.06</v>
      </c>
      <c r="H11" s="79">
        <f>H12+H22+H26+H30+H36</f>
        <v>913771.53</v>
      </c>
      <c r="I11" s="79">
        <v>0</v>
      </c>
      <c r="J11" s="79">
        <f>J12+J22+J26+J30+J36</f>
        <v>846362.03</v>
      </c>
      <c r="K11" s="78">
        <f>J11/G11*100</f>
        <v>98.9527849408617</v>
      </c>
      <c r="L11" s="78">
        <f>J11/H11*100</f>
        <v>92.6229371580443</v>
      </c>
      <c r="M11" s="92"/>
      <c r="N11" s="39"/>
      <c r="O11" s="39"/>
      <c r="P11" s="39"/>
      <c r="Q11" s="39"/>
    </row>
    <row r="12" ht="25.5" spans="2:17">
      <c r="B12" s="48"/>
      <c r="C12" s="48">
        <v>63</v>
      </c>
      <c r="D12" s="48"/>
      <c r="E12" s="48"/>
      <c r="F12" s="48" t="s">
        <v>38</v>
      </c>
      <c r="G12" s="78">
        <f>G13+G16+G18</f>
        <v>695442.22</v>
      </c>
      <c r="H12" s="18">
        <v>779629.75</v>
      </c>
      <c r="I12" s="18">
        <v>0</v>
      </c>
      <c r="J12" s="78">
        <f>J13</f>
        <v>713913.61</v>
      </c>
      <c r="K12" s="78">
        <f>J12/G12*100</f>
        <v>102.656063935836</v>
      </c>
      <c r="L12" s="78">
        <f>J12/H12*100</f>
        <v>91.5708527028375</v>
      </c>
      <c r="M12" s="92"/>
      <c r="N12" s="39"/>
      <c r="O12" s="39"/>
      <c r="P12" s="39"/>
      <c r="Q12" s="39"/>
    </row>
    <row r="13" ht="28.8" customHeight="1" spans="2:17">
      <c r="B13" s="30"/>
      <c r="C13" s="30"/>
      <c r="D13" s="30">
        <v>636</v>
      </c>
      <c r="E13" s="30"/>
      <c r="F13" s="162" t="s">
        <v>38</v>
      </c>
      <c r="G13" s="80">
        <f>G14+G15</f>
        <v>673288.84</v>
      </c>
      <c r="H13" s="28">
        <v>0</v>
      </c>
      <c r="I13" s="28">
        <v>0</v>
      </c>
      <c r="J13" s="80">
        <f>J14+J15</f>
        <v>713913.61</v>
      </c>
      <c r="K13" s="80">
        <f>J13/G13*100</f>
        <v>106.033780390597</v>
      </c>
      <c r="L13" s="80">
        <v>0</v>
      </c>
      <c r="M13" s="92"/>
      <c r="N13" s="39"/>
      <c r="O13" s="39"/>
      <c r="P13" s="39"/>
      <c r="Q13" s="39"/>
    </row>
    <row r="14" ht="25.5" spans="2:17">
      <c r="B14" s="30"/>
      <c r="C14" s="30"/>
      <c r="D14" s="30"/>
      <c r="E14" s="30">
        <v>6361</v>
      </c>
      <c r="F14" s="162" t="s">
        <v>39</v>
      </c>
      <c r="G14" s="80">
        <v>667212.4</v>
      </c>
      <c r="H14" s="28">
        <v>0</v>
      </c>
      <c r="I14" s="28">
        <v>0</v>
      </c>
      <c r="J14" s="80">
        <v>709780.23</v>
      </c>
      <c r="K14" s="80">
        <f t="shared" ref="K14:K15" si="0">J14/G14*100</f>
        <v>106.379951871398</v>
      </c>
      <c r="L14" s="80">
        <v>0</v>
      </c>
      <c r="M14" s="92"/>
      <c r="N14" s="39"/>
      <c r="O14" s="39"/>
      <c r="P14" s="39"/>
      <c r="Q14" s="39"/>
    </row>
    <row r="15" ht="26.4" customHeight="1" spans="2:17">
      <c r="B15" s="30"/>
      <c r="C15" s="30"/>
      <c r="D15" s="30"/>
      <c r="E15" s="30">
        <v>6362</v>
      </c>
      <c r="F15" s="162" t="s">
        <v>40</v>
      </c>
      <c r="G15" s="80">
        <v>6076.44</v>
      </c>
      <c r="H15" s="18">
        <v>0</v>
      </c>
      <c r="I15" s="28">
        <v>0</v>
      </c>
      <c r="J15" s="80">
        <v>4133.38</v>
      </c>
      <c r="K15" s="80">
        <f t="shared" si="0"/>
        <v>68.0230529718059</v>
      </c>
      <c r="L15" s="80">
        <v>0</v>
      </c>
      <c r="M15" s="92"/>
      <c r="N15" s="39"/>
      <c r="O15" s="39"/>
      <c r="P15" s="39"/>
      <c r="Q15" s="39"/>
    </row>
    <row r="16" ht="26.4" customHeight="1" spans="2:17">
      <c r="B16" s="30"/>
      <c r="C16" s="30"/>
      <c r="D16" s="30">
        <v>638</v>
      </c>
      <c r="E16" s="30"/>
      <c r="F16" s="162" t="s">
        <v>41</v>
      </c>
      <c r="G16" s="80">
        <v>0</v>
      </c>
      <c r="H16" s="28">
        <v>0</v>
      </c>
      <c r="I16" s="28">
        <v>0</v>
      </c>
      <c r="J16" s="80">
        <v>0</v>
      </c>
      <c r="K16" s="80">
        <v>0</v>
      </c>
      <c r="L16" s="80">
        <v>0</v>
      </c>
      <c r="M16" s="92"/>
      <c r="N16" s="39"/>
      <c r="O16" s="39"/>
      <c r="P16" s="39"/>
      <c r="Q16" s="39"/>
    </row>
    <row r="17" ht="26.4" customHeight="1" spans="2:17">
      <c r="B17" s="30"/>
      <c r="C17" s="30"/>
      <c r="D17" s="30"/>
      <c r="E17" s="30">
        <v>6381</v>
      </c>
      <c r="F17" s="162" t="s">
        <v>42</v>
      </c>
      <c r="G17" s="80">
        <v>0</v>
      </c>
      <c r="H17" s="28">
        <v>0</v>
      </c>
      <c r="I17" s="28">
        <v>0</v>
      </c>
      <c r="J17" s="80">
        <v>0</v>
      </c>
      <c r="K17" s="80">
        <v>0</v>
      </c>
      <c r="L17" s="80">
        <v>0</v>
      </c>
      <c r="M17" s="92"/>
      <c r="N17" s="39"/>
      <c r="O17" s="39"/>
      <c r="P17" s="39"/>
      <c r="Q17" s="39"/>
    </row>
    <row r="18" ht="26.4" customHeight="1" spans="2:17">
      <c r="B18" s="30"/>
      <c r="C18" s="30"/>
      <c r="D18" s="30">
        <v>639</v>
      </c>
      <c r="E18" s="30"/>
      <c r="F18" s="162" t="s">
        <v>43</v>
      </c>
      <c r="G18" s="80">
        <v>22153.38</v>
      </c>
      <c r="H18" s="28">
        <v>0</v>
      </c>
      <c r="I18" s="28">
        <v>0</v>
      </c>
      <c r="J18" s="80">
        <v>0</v>
      </c>
      <c r="K18" s="80">
        <v>0</v>
      </c>
      <c r="L18" s="80">
        <v>0</v>
      </c>
      <c r="M18" s="92"/>
      <c r="N18" s="39"/>
      <c r="O18" s="39"/>
      <c r="P18" s="39"/>
      <c r="Q18" s="39"/>
    </row>
    <row r="19" ht="26.4" customHeight="1" spans="2:17">
      <c r="B19" s="30"/>
      <c r="C19" s="30"/>
      <c r="D19" s="30"/>
      <c r="E19" s="30">
        <v>6392</v>
      </c>
      <c r="F19" s="162" t="s">
        <v>44</v>
      </c>
      <c r="G19" s="80">
        <v>12295.01</v>
      </c>
      <c r="H19" s="28">
        <v>0</v>
      </c>
      <c r="I19" s="28">
        <v>0</v>
      </c>
      <c r="J19" s="80">
        <v>0</v>
      </c>
      <c r="K19" s="80">
        <v>0</v>
      </c>
      <c r="L19" s="80">
        <v>0</v>
      </c>
      <c r="M19" s="92"/>
      <c r="N19" s="39"/>
      <c r="O19" s="39"/>
      <c r="P19" s="39"/>
      <c r="Q19" s="39"/>
    </row>
    <row r="20" ht="26.4" customHeight="1" spans="2:17">
      <c r="B20" s="30"/>
      <c r="C20" s="30"/>
      <c r="D20" s="30"/>
      <c r="E20" s="30">
        <v>6394</v>
      </c>
      <c r="F20" s="162" t="s">
        <v>45</v>
      </c>
      <c r="G20" s="80">
        <v>9858.37</v>
      </c>
      <c r="H20" s="28">
        <v>0</v>
      </c>
      <c r="I20" s="28">
        <v>0</v>
      </c>
      <c r="J20" s="80">
        <v>0</v>
      </c>
      <c r="K20" s="80">
        <v>0</v>
      </c>
      <c r="L20" s="80">
        <v>0</v>
      </c>
      <c r="M20" s="92"/>
      <c r="N20" s="39"/>
      <c r="O20" s="39"/>
      <c r="P20" s="39"/>
      <c r="Q20" s="39"/>
    </row>
    <row r="21" spans="2:17">
      <c r="B21" s="30"/>
      <c r="C21" s="30"/>
      <c r="D21" s="52"/>
      <c r="E21" s="163" t="s">
        <v>46</v>
      </c>
      <c r="F21" s="52"/>
      <c r="G21" s="80"/>
      <c r="H21" s="28" t="s">
        <v>23</v>
      </c>
      <c r="I21" s="28" t="s">
        <v>23</v>
      </c>
      <c r="J21" s="80"/>
      <c r="K21" s="80"/>
      <c r="L21" s="80"/>
      <c r="M21" s="92"/>
      <c r="N21" s="39"/>
      <c r="O21" s="39"/>
      <c r="P21" s="39"/>
      <c r="Q21" s="39"/>
    </row>
    <row r="22" spans="2:17">
      <c r="B22" s="81"/>
      <c r="C22" s="81">
        <v>64</v>
      </c>
      <c r="D22" s="82"/>
      <c r="E22" s="82"/>
      <c r="F22" s="164" t="s">
        <v>47</v>
      </c>
      <c r="G22" s="78">
        <v>0.05</v>
      </c>
      <c r="H22" s="18">
        <v>0.1</v>
      </c>
      <c r="I22" s="18">
        <v>0</v>
      </c>
      <c r="J22" s="78">
        <v>0.09</v>
      </c>
      <c r="K22" s="78">
        <v>0</v>
      </c>
      <c r="L22" s="78">
        <f>J22/H22*100</f>
        <v>90</v>
      </c>
      <c r="M22" s="92"/>
      <c r="N22" s="39"/>
      <c r="O22" s="39"/>
      <c r="P22" s="39"/>
      <c r="Q22" s="39"/>
    </row>
    <row r="23" spans="2:17">
      <c r="B23" s="30"/>
      <c r="C23" s="30"/>
      <c r="D23" s="52">
        <v>641</v>
      </c>
      <c r="E23" s="52"/>
      <c r="F23" s="163" t="s">
        <v>48</v>
      </c>
      <c r="G23" s="80">
        <v>0.05</v>
      </c>
      <c r="H23" s="28">
        <v>0</v>
      </c>
      <c r="I23" s="28">
        <v>0</v>
      </c>
      <c r="J23" s="80">
        <v>0.09</v>
      </c>
      <c r="K23" s="80">
        <v>0</v>
      </c>
      <c r="L23" s="80">
        <v>0</v>
      </c>
      <c r="M23" s="92"/>
      <c r="N23" s="39"/>
      <c r="O23" s="39"/>
      <c r="P23" s="39"/>
      <c r="Q23" s="39"/>
    </row>
    <row r="24" spans="2:17">
      <c r="B24" s="30"/>
      <c r="C24" s="30"/>
      <c r="D24" s="52"/>
      <c r="E24" s="52">
        <v>6413</v>
      </c>
      <c r="F24" s="163" t="s">
        <v>49</v>
      </c>
      <c r="G24" s="80">
        <v>0.05</v>
      </c>
      <c r="H24" s="28">
        <v>0</v>
      </c>
      <c r="I24" s="28">
        <v>0</v>
      </c>
      <c r="J24" s="80">
        <v>0.09</v>
      </c>
      <c r="K24" s="80">
        <v>0</v>
      </c>
      <c r="L24" s="80">
        <v>0</v>
      </c>
      <c r="M24" s="92"/>
      <c r="N24" s="39"/>
      <c r="O24" s="39"/>
      <c r="P24" s="39"/>
      <c r="Q24" s="39"/>
    </row>
    <row r="25" spans="2:17">
      <c r="B25" s="30"/>
      <c r="C25" s="30"/>
      <c r="D25" s="52"/>
      <c r="E25" s="52"/>
      <c r="F25" s="52"/>
      <c r="G25" s="80">
        <v>0</v>
      </c>
      <c r="H25" s="28">
        <v>0</v>
      </c>
      <c r="I25" s="28">
        <v>0</v>
      </c>
      <c r="J25" s="80">
        <v>0</v>
      </c>
      <c r="K25" s="80">
        <v>0</v>
      </c>
      <c r="L25" s="80">
        <v>0</v>
      </c>
      <c r="M25" s="92"/>
      <c r="N25" s="39"/>
      <c r="O25" s="39"/>
      <c r="P25" s="39"/>
      <c r="Q25" s="39"/>
    </row>
    <row r="26" ht="25.5" spans="2:17">
      <c r="B26" s="81"/>
      <c r="C26" s="81">
        <v>65</v>
      </c>
      <c r="D26" s="82"/>
      <c r="E26" s="82"/>
      <c r="F26" s="165" t="s">
        <v>50</v>
      </c>
      <c r="G26" s="78">
        <v>0</v>
      </c>
      <c r="H26" s="18">
        <v>0</v>
      </c>
      <c r="I26" s="18">
        <v>0</v>
      </c>
      <c r="J26" s="78">
        <v>0</v>
      </c>
      <c r="K26" s="78">
        <v>0</v>
      </c>
      <c r="L26" s="78">
        <v>0</v>
      </c>
      <c r="M26" s="92"/>
      <c r="N26" s="39"/>
      <c r="O26" s="39"/>
      <c r="P26" s="39"/>
      <c r="Q26" s="39"/>
    </row>
    <row r="27" spans="2:17">
      <c r="B27" s="30"/>
      <c r="C27" s="30"/>
      <c r="D27" s="52">
        <v>651</v>
      </c>
      <c r="E27" s="52"/>
      <c r="F27" s="163" t="s">
        <v>51</v>
      </c>
      <c r="G27" s="80">
        <v>0</v>
      </c>
      <c r="H27" s="28">
        <v>0</v>
      </c>
      <c r="I27" s="28">
        <v>0</v>
      </c>
      <c r="J27" s="80">
        <v>0</v>
      </c>
      <c r="K27" s="80">
        <v>0</v>
      </c>
      <c r="L27" s="80">
        <v>0</v>
      </c>
      <c r="M27" s="92"/>
      <c r="N27" s="39"/>
      <c r="O27" s="39"/>
      <c r="P27" s="39"/>
      <c r="Q27" s="39"/>
    </row>
    <row r="28" spans="2:17">
      <c r="B28" s="30"/>
      <c r="C28" s="30"/>
      <c r="D28" s="52"/>
      <c r="E28" s="52">
        <v>6526</v>
      </c>
      <c r="F28" s="163" t="s">
        <v>52</v>
      </c>
      <c r="G28" s="80">
        <v>0</v>
      </c>
      <c r="H28" s="28">
        <v>0</v>
      </c>
      <c r="I28" s="28">
        <v>0</v>
      </c>
      <c r="J28" s="80">
        <v>0</v>
      </c>
      <c r="K28" s="80">
        <v>0</v>
      </c>
      <c r="L28" s="80">
        <v>0</v>
      </c>
      <c r="M28" s="92"/>
      <c r="N28" s="39"/>
      <c r="O28" s="39"/>
      <c r="P28" s="39"/>
      <c r="Q28" s="39"/>
    </row>
    <row r="29" spans="2:17">
      <c r="B29" s="30"/>
      <c r="C29" s="30"/>
      <c r="D29" s="52"/>
      <c r="E29" s="52"/>
      <c r="F29" s="52"/>
      <c r="G29" s="80"/>
      <c r="H29" s="28"/>
      <c r="I29" s="28">
        <v>0</v>
      </c>
      <c r="J29" s="80"/>
      <c r="K29" s="80"/>
      <c r="L29" s="80"/>
      <c r="M29" s="92"/>
      <c r="N29" s="39"/>
      <c r="O29" s="39"/>
      <c r="P29" s="39"/>
      <c r="Q29" s="39"/>
    </row>
    <row r="30" ht="25.5" spans="2:17">
      <c r="B30" s="81"/>
      <c r="C30" s="81">
        <v>66</v>
      </c>
      <c r="D30" s="82"/>
      <c r="E30" s="82"/>
      <c r="F30" s="48" t="s">
        <v>53</v>
      </c>
      <c r="G30" s="78">
        <f>G31</f>
        <v>3888.06</v>
      </c>
      <c r="H30" s="18">
        <v>2037.03</v>
      </c>
      <c r="I30" s="18">
        <v>0</v>
      </c>
      <c r="J30" s="78">
        <v>2360.92</v>
      </c>
      <c r="K30" s="78">
        <f>J30/G30*100</f>
        <v>60.7223139560603</v>
      </c>
      <c r="L30" s="78">
        <f>J30/H30*100</f>
        <v>115.900109473105</v>
      </c>
      <c r="M30" s="92"/>
      <c r="N30" s="39"/>
      <c r="O30" s="39"/>
      <c r="P30" s="39"/>
      <c r="Q30" s="39"/>
    </row>
    <row r="31" ht="25.5" spans="2:17">
      <c r="B31" s="30"/>
      <c r="C31" s="81"/>
      <c r="D31" s="52">
        <v>661</v>
      </c>
      <c r="E31" s="52"/>
      <c r="F31" s="84" t="s">
        <v>54</v>
      </c>
      <c r="G31" s="80">
        <f>G32</f>
        <v>3888.06</v>
      </c>
      <c r="H31" s="28">
        <v>0</v>
      </c>
      <c r="I31" s="28">
        <v>0</v>
      </c>
      <c r="J31" s="80">
        <v>2013.89</v>
      </c>
      <c r="K31" s="80">
        <f>J31/G31*100</f>
        <v>51.7967829714562</v>
      </c>
      <c r="L31" s="80">
        <v>0</v>
      </c>
      <c r="M31" s="92"/>
      <c r="N31" s="39"/>
      <c r="O31" s="39"/>
      <c r="P31" s="39"/>
      <c r="Q31" s="39"/>
    </row>
    <row r="32" spans="2:17">
      <c r="B32" s="30"/>
      <c r="C32" s="81"/>
      <c r="D32" s="52"/>
      <c r="E32" s="52">
        <v>6614</v>
      </c>
      <c r="F32" s="84" t="s">
        <v>55</v>
      </c>
      <c r="G32" s="80">
        <f>G33+G34</f>
        <v>3888.06</v>
      </c>
      <c r="H32" s="28">
        <v>0</v>
      </c>
      <c r="I32" s="28">
        <v>0</v>
      </c>
      <c r="J32" s="80">
        <v>2013.89</v>
      </c>
      <c r="K32" s="80">
        <f>J32/G32*100</f>
        <v>51.7967829714562</v>
      </c>
      <c r="L32" s="80">
        <v>0</v>
      </c>
      <c r="M32" s="92"/>
      <c r="N32" s="39"/>
      <c r="O32" s="39"/>
      <c r="P32" s="39"/>
      <c r="Q32" s="39"/>
    </row>
    <row r="33" spans="2:17">
      <c r="B33" s="30"/>
      <c r="C33" s="81"/>
      <c r="D33" s="52">
        <v>663</v>
      </c>
      <c r="E33" s="52"/>
      <c r="F33" s="84" t="s">
        <v>56</v>
      </c>
      <c r="G33" s="80">
        <v>1303</v>
      </c>
      <c r="H33" s="28">
        <v>0</v>
      </c>
      <c r="I33" s="28">
        <v>0</v>
      </c>
      <c r="J33" s="80">
        <v>347.03</v>
      </c>
      <c r="K33" s="80">
        <v>0</v>
      </c>
      <c r="L33" s="80">
        <v>0</v>
      </c>
      <c r="M33" s="92"/>
      <c r="N33" s="39"/>
      <c r="O33" s="39"/>
      <c r="P33" s="39"/>
      <c r="Q33" s="39"/>
    </row>
    <row r="34" spans="2:17">
      <c r="B34" s="30"/>
      <c r="C34" s="81"/>
      <c r="D34" s="52"/>
      <c r="E34" s="52">
        <v>6631</v>
      </c>
      <c r="F34" s="84" t="s">
        <v>57</v>
      </c>
      <c r="G34" s="80">
        <v>2585.06</v>
      </c>
      <c r="H34" s="28">
        <v>0</v>
      </c>
      <c r="I34" s="28">
        <v>0</v>
      </c>
      <c r="J34" s="80">
        <v>347.03</v>
      </c>
      <c r="K34" s="80">
        <v>0</v>
      </c>
      <c r="L34" s="80">
        <v>0</v>
      </c>
      <c r="M34" s="92"/>
      <c r="N34" s="39"/>
      <c r="O34" s="39"/>
      <c r="P34" s="39"/>
      <c r="Q34" s="39"/>
    </row>
    <row r="35" spans="2:17">
      <c r="B35" s="30"/>
      <c r="C35" s="30"/>
      <c r="D35" s="52"/>
      <c r="E35" s="52"/>
      <c r="F35" s="84" t="s">
        <v>58</v>
      </c>
      <c r="G35" s="80"/>
      <c r="H35" s="28"/>
      <c r="I35" s="28" t="s">
        <v>23</v>
      </c>
      <c r="J35" s="80"/>
      <c r="K35" s="80"/>
      <c r="L35" s="80"/>
      <c r="M35" s="92"/>
      <c r="N35" s="39"/>
      <c r="O35" s="39"/>
      <c r="P35" s="39"/>
      <c r="Q35" s="39"/>
    </row>
    <row r="36" ht="30.75" customHeight="1" spans="2:17">
      <c r="B36" s="81"/>
      <c r="C36" s="81">
        <v>67</v>
      </c>
      <c r="D36" s="82"/>
      <c r="E36" s="82"/>
      <c r="F36" s="166" t="s">
        <v>59</v>
      </c>
      <c r="G36" s="78">
        <v>155988.73</v>
      </c>
      <c r="H36" s="18">
        <v>132104.65</v>
      </c>
      <c r="I36" s="18">
        <v>0</v>
      </c>
      <c r="J36" s="78">
        <f>J37</f>
        <v>130087.41</v>
      </c>
      <c r="K36" s="78">
        <f>J36/G36*100</f>
        <v>83.3953901669691</v>
      </c>
      <c r="L36" s="78">
        <f>J36/H36*100</f>
        <v>98.4729984902121</v>
      </c>
      <c r="M36" s="92"/>
      <c r="N36" s="39"/>
      <c r="O36" s="39"/>
      <c r="P36" s="39"/>
      <c r="Q36" s="39"/>
    </row>
    <row r="37" ht="25.5" spans="2:17">
      <c r="B37" s="30"/>
      <c r="C37" s="30"/>
      <c r="D37" s="30">
        <v>671</v>
      </c>
      <c r="E37" s="30"/>
      <c r="F37" s="162" t="s">
        <v>60</v>
      </c>
      <c r="G37" s="80">
        <v>155988.73</v>
      </c>
      <c r="H37" s="28">
        <v>0</v>
      </c>
      <c r="I37" s="28">
        <v>0</v>
      </c>
      <c r="J37" s="80">
        <f>J38+J39</f>
        <v>130087.41</v>
      </c>
      <c r="K37" s="80">
        <f>J37/G37*100</f>
        <v>83.3953901669691</v>
      </c>
      <c r="L37" s="80">
        <v>0</v>
      </c>
      <c r="M37" s="92"/>
      <c r="N37" s="39"/>
      <c r="O37" s="39"/>
      <c r="P37" s="39"/>
      <c r="Q37" s="39"/>
    </row>
    <row r="38" ht="25.5" spans="2:17">
      <c r="B38" s="30"/>
      <c r="C38" s="30"/>
      <c r="D38" s="30"/>
      <c r="E38" s="30">
        <v>6711</v>
      </c>
      <c r="F38" s="162" t="s">
        <v>61</v>
      </c>
      <c r="G38" s="80">
        <v>155988.73</v>
      </c>
      <c r="H38" s="28">
        <v>0</v>
      </c>
      <c r="I38" s="28">
        <v>0</v>
      </c>
      <c r="J38" s="80">
        <v>128988.26</v>
      </c>
      <c r="K38" s="80">
        <f>J38/G38*100</f>
        <v>82.6907559283289</v>
      </c>
      <c r="L38" s="80">
        <v>0</v>
      </c>
      <c r="M38" s="92"/>
      <c r="N38" s="39"/>
      <c r="O38" s="39"/>
      <c r="P38" s="39"/>
      <c r="Q38" s="39"/>
    </row>
    <row r="39" ht="25.5" spans="2:17">
      <c r="B39" s="30"/>
      <c r="C39" s="30"/>
      <c r="D39" s="30"/>
      <c r="E39" s="30">
        <v>6712</v>
      </c>
      <c r="F39" s="162" t="s">
        <v>62</v>
      </c>
      <c r="G39" s="80">
        <v>0</v>
      </c>
      <c r="H39" s="28">
        <v>0</v>
      </c>
      <c r="I39" s="28">
        <v>0</v>
      </c>
      <c r="J39" s="80">
        <v>1099.15</v>
      </c>
      <c r="K39" s="80"/>
      <c r="L39" s="80"/>
      <c r="M39" s="92"/>
      <c r="N39" s="39"/>
      <c r="O39" s="39"/>
      <c r="P39" s="39"/>
      <c r="Q39" s="39"/>
    </row>
    <row r="40" spans="2:17">
      <c r="B40" s="30"/>
      <c r="C40" s="30"/>
      <c r="D40" s="30"/>
      <c r="E40" s="30"/>
      <c r="F40" s="29"/>
      <c r="G40" s="80"/>
      <c r="H40" s="28"/>
      <c r="I40" s="28"/>
      <c r="J40" s="80"/>
      <c r="K40" s="80"/>
      <c r="L40" s="80"/>
      <c r="M40" s="92"/>
      <c r="N40" s="39"/>
      <c r="O40" s="39"/>
      <c r="P40" s="39"/>
      <c r="Q40" s="39"/>
    </row>
    <row r="41" spans="2:17">
      <c r="B41" s="81">
        <v>7</v>
      </c>
      <c r="C41" s="81"/>
      <c r="D41" s="81"/>
      <c r="E41" s="81"/>
      <c r="F41" s="166" t="s">
        <v>63</v>
      </c>
      <c r="G41" s="78">
        <v>0</v>
      </c>
      <c r="H41" s="18">
        <f>H42</f>
        <v>607.59</v>
      </c>
      <c r="I41" s="18">
        <v>0</v>
      </c>
      <c r="J41" s="78">
        <v>212.66</v>
      </c>
      <c r="K41" s="78">
        <v>0</v>
      </c>
      <c r="L41" s="78">
        <v>0</v>
      </c>
      <c r="M41" s="92"/>
      <c r="N41" s="39"/>
      <c r="O41" s="39"/>
      <c r="P41" s="39"/>
      <c r="Q41" s="39"/>
    </row>
    <row r="42" ht="25.5" spans="2:17">
      <c r="B42" s="81"/>
      <c r="C42" s="81">
        <v>72</v>
      </c>
      <c r="D42" s="81"/>
      <c r="E42" s="81"/>
      <c r="F42" s="166" t="s">
        <v>64</v>
      </c>
      <c r="G42" s="78">
        <v>0</v>
      </c>
      <c r="H42" s="18">
        <v>607.59</v>
      </c>
      <c r="I42" s="18">
        <v>0</v>
      </c>
      <c r="J42" s="78">
        <v>212.66</v>
      </c>
      <c r="K42" s="78">
        <v>0</v>
      </c>
      <c r="L42" s="78">
        <v>0</v>
      </c>
      <c r="M42" s="92"/>
      <c r="N42" s="39"/>
      <c r="O42" s="39"/>
      <c r="P42" s="39"/>
      <c r="Q42" s="39"/>
    </row>
    <row r="43" spans="2:17">
      <c r="B43" s="30"/>
      <c r="C43" s="30"/>
      <c r="D43" s="30">
        <v>721</v>
      </c>
      <c r="E43" s="30"/>
      <c r="F43" s="162" t="s">
        <v>65</v>
      </c>
      <c r="G43" s="80">
        <v>0</v>
      </c>
      <c r="H43" s="28">
        <v>0</v>
      </c>
      <c r="I43" s="28">
        <v>0</v>
      </c>
      <c r="J43" s="80">
        <v>0</v>
      </c>
      <c r="K43" s="80">
        <v>0</v>
      </c>
      <c r="L43" s="80">
        <v>0</v>
      </c>
      <c r="M43" s="92"/>
      <c r="N43" s="39"/>
      <c r="O43" s="39"/>
      <c r="P43" s="39"/>
      <c r="Q43" s="39"/>
    </row>
    <row r="44" spans="2:17">
      <c r="B44" s="30"/>
      <c r="C44" s="30"/>
      <c r="D44" s="30"/>
      <c r="E44" s="30">
        <v>7211</v>
      </c>
      <c r="F44" s="162" t="s">
        <v>66</v>
      </c>
      <c r="G44" s="80">
        <v>0</v>
      </c>
      <c r="H44" s="28">
        <v>0</v>
      </c>
      <c r="I44" s="28">
        <v>0</v>
      </c>
      <c r="J44" s="80">
        <v>0</v>
      </c>
      <c r="K44" s="80">
        <v>0</v>
      </c>
      <c r="L44" s="80">
        <v>0</v>
      </c>
      <c r="M44" s="92"/>
      <c r="N44" s="39"/>
      <c r="O44" s="39"/>
      <c r="P44" s="39"/>
      <c r="Q44" s="39"/>
    </row>
    <row r="45" spans="2:17">
      <c r="B45" s="30"/>
      <c r="C45" s="30"/>
      <c r="D45" s="30"/>
      <c r="E45" s="167" t="s">
        <v>46</v>
      </c>
      <c r="F45" s="29"/>
      <c r="G45" s="85"/>
      <c r="H45" s="86"/>
      <c r="I45" s="28"/>
      <c r="J45" s="85"/>
      <c r="K45" s="85"/>
      <c r="L45" s="85"/>
      <c r="M45" s="92"/>
      <c r="N45" s="39"/>
      <c r="O45" s="39"/>
      <c r="P45" s="39"/>
      <c r="Q45" s="39"/>
    </row>
    <row r="46" spans="2:13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93"/>
    </row>
    <row r="47" ht="36.75" customHeight="1" spans="2:13">
      <c r="B47" s="88" t="s">
        <v>4</v>
      </c>
      <c r="C47" s="89"/>
      <c r="D47" s="89"/>
      <c r="E47" s="89"/>
      <c r="F47" s="90"/>
      <c r="G47" s="91" t="s">
        <v>67</v>
      </c>
      <c r="H47" s="91" t="s">
        <v>6</v>
      </c>
      <c r="I47" s="91" t="s">
        <v>7</v>
      </c>
      <c r="J47" s="91" t="s">
        <v>35</v>
      </c>
      <c r="K47" s="91" t="s">
        <v>9</v>
      </c>
      <c r="L47" s="91" t="s">
        <v>10</v>
      </c>
      <c r="M47" s="93"/>
    </row>
    <row r="48" spans="2:13">
      <c r="B48" s="88">
        <v>1</v>
      </c>
      <c r="C48" s="89"/>
      <c r="D48" s="89"/>
      <c r="E48" s="89"/>
      <c r="F48" s="90"/>
      <c r="G48" s="91">
        <v>2</v>
      </c>
      <c r="H48" s="91">
        <v>3</v>
      </c>
      <c r="I48" s="91">
        <v>4</v>
      </c>
      <c r="J48" s="91">
        <v>5</v>
      </c>
      <c r="K48" s="91" t="s">
        <v>11</v>
      </c>
      <c r="L48" s="91" t="s">
        <v>12</v>
      </c>
      <c r="M48" s="93"/>
    </row>
    <row r="49" spans="2:13">
      <c r="B49" s="48"/>
      <c r="C49" s="48"/>
      <c r="D49" s="48"/>
      <c r="E49" s="48"/>
      <c r="F49" s="48" t="s">
        <v>68</v>
      </c>
      <c r="G49" s="78">
        <f>G50+G98</f>
        <v>834490.85</v>
      </c>
      <c r="H49" s="18">
        <f>H50+H98</f>
        <v>917454</v>
      </c>
      <c r="I49" s="28">
        <v>0</v>
      </c>
      <c r="J49" s="78">
        <f>J50+J98</f>
        <v>902806.53</v>
      </c>
      <c r="K49" s="78">
        <f t="shared" ref="K49:K57" si="1">J49/G49*100</f>
        <v>108.186510373361</v>
      </c>
      <c r="L49" s="78">
        <f>J49/H49*100</f>
        <v>98.4034654598487</v>
      </c>
      <c r="M49" s="94"/>
    </row>
    <row r="50" spans="2:13">
      <c r="B50" s="48">
        <v>3</v>
      </c>
      <c r="C50" s="48"/>
      <c r="D50" s="48"/>
      <c r="E50" s="48"/>
      <c r="F50" s="48" t="s">
        <v>69</v>
      </c>
      <c r="G50" s="78">
        <f>G51+G59+G89+G94</f>
        <v>818396.3</v>
      </c>
      <c r="H50" s="18">
        <f>H51+H59+H89+H94</f>
        <v>910254</v>
      </c>
      <c r="I50" s="18">
        <v>0</v>
      </c>
      <c r="J50" s="78">
        <f>J51+J59+J89+J94</f>
        <v>897574.06</v>
      </c>
      <c r="K50" s="78">
        <f t="shared" si="1"/>
        <v>109.674745596968</v>
      </c>
      <c r="L50" s="78">
        <f>J50/H50*100</f>
        <v>98.6069888185056</v>
      </c>
      <c r="M50" s="94"/>
    </row>
    <row r="51" spans="2:13">
      <c r="B51" s="48"/>
      <c r="C51" s="48">
        <v>31</v>
      </c>
      <c r="D51" s="48"/>
      <c r="E51" s="48"/>
      <c r="F51" s="48" t="s">
        <v>70</v>
      </c>
      <c r="G51" s="78">
        <v>598466.47</v>
      </c>
      <c r="H51" s="18">
        <v>705000</v>
      </c>
      <c r="I51" s="18">
        <v>0</v>
      </c>
      <c r="J51" s="78">
        <f>J52+J54+J56</f>
        <v>700580.45</v>
      </c>
      <c r="K51" s="78">
        <f t="shared" si="1"/>
        <v>117.062606698751</v>
      </c>
      <c r="L51" s="78">
        <f>J51/H51*100</f>
        <v>99.3731134751773</v>
      </c>
      <c r="M51" s="94"/>
    </row>
    <row r="52" spans="2:13">
      <c r="B52" s="81"/>
      <c r="C52" s="81"/>
      <c r="D52" s="81">
        <v>311</v>
      </c>
      <c r="E52" s="81"/>
      <c r="F52" s="168" t="s">
        <v>71</v>
      </c>
      <c r="G52" s="78">
        <v>489439.34</v>
      </c>
      <c r="H52" s="18">
        <v>0</v>
      </c>
      <c r="I52" s="18">
        <v>0</v>
      </c>
      <c r="J52" s="78">
        <f>J53</f>
        <v>578094.06</v>
      </c>
      <c r="K52" s="78">
        <f t="shared" si="1"/>
        <v>118.11352556989</v>
      </c>
      <c r="L52" s="78">
        <v>0</v>
      </c>
      <c r="M52" s="94"/>
    </row>
    <row r="53" spans="2:13">
      <c r="B53" s="30"/>
      <c r="C53" s="30"/>
      <c r="D53" s="30"/>
      <c r="E53" s="30">
        <v>3111</v>
      </c>
      <c r="F53" s="167" t="s">
        <v>72</v>
      </c>
      <c r="G53" s="80">
        <v>489439.34</v>
      </c>
      <c r="H53" s="28">
        <v>0</v>
      </c>
      <c r="I53" s="28">
        <v>0</v>
      </c>
      <c r="J53" s="80">
        <v>578094.06</v>
      </c>
      <c r="K53" s="80">
        <f t="shared" si="1"/>
        <v>118.11352556989</v>
      </c>
      <c r="L53" s="80">
        <v>0</v>
      </c>
      <c r="M53" s="94"/>
    </row>
    <row r="54" spans="2:13">
      <c r="B54" s="22"/>
      <c r="C54" s="22"/>
      <c r="D54" s="22">
        <v>312</v>
      </c>
      <c r="E54" s="22"/>
      <c r="F54" s="22" t="s">
        <v>73</v>
      </c>
      <c r="G54" s="78">
        <v>28164.07</v>
      </c>
      <c r="H54" s="18">
        <v>0</v>
      </c>
      <c r="I54" s="18">
        <v>0</v>
      </c>
      <c r="J54" s="78">
        <f>J55</f>
        <v>27079.17</v>
      </c>
      <c r="K54" s="78">
        <f t="shared" si="1"/>
        <v>96.1479289037415</v>
      </c>
      <c r="L54" s="78">
        <v>0</v>
      </c>
      <c r="M54" s="94"/>
    </row>
    <row r="55" spans="2:13">
      <c r="B55" s="22"/>
      <c r="C55" s="29"/>
      <c r="D55" s="29"/>
      <c r="E55" s="29">
        <v>3121</v>
      </c>
      <c r="F55" s="29" t="s">
        <v>73</v>
      </c>
      <c r="G55" s="80">
        <v>28164.07</v>
      </c>
      <c r="H55" s="28">
        <v>0</v>
      </c>
      <c r="I55" s="28">
        <v>0</v>
      </c>
      <c r="J55" s="80">
        <v>27079.17</v>
      </c>
      <c r="K55" s="80">
        <f t="shared" si="1"/>
        <v>96.1479289037415</v>
      </c>
      <c r="L55" s="80">
        <v>0</v>
      </c>
      <c r="M55" s="94"/>
    </row>
    <row r="56" spans="2:13">
      <c r="B56" s="22"/>
      <c r="C56" s="22"/>
      <c r="D56" s="22">
        <v>313</v>
      </c>
      <c r="E56" s="22"/>
      <c r="F56" s="22" t="s">
        <v>74</v>
      </c>
      <c r="G56" s="78">
        <v>80863.06</v>
      </c>
      <c r="H56" s="18">
        <v>0</v>
      </c>
      <c r="I56" s="18">
        <v>0</v>
      </c>
      <c r="J56" s="78">
        <f>J57</f>
        <v>95407.22</v>
      </c>
      <c r="K56" s="78">
        <f t="shared" si="1"/>
        <v>117.986160800741</v>
      </c>
      <c r="L56" s="78">
        <v>0</v>
      </c>
      <c r="M56" s="94"/>
    </row>
    <row r="57" spans="2:13">
      <c r="B57" s="22"/>
      <c r="C57" s="29"/>
      <c r="D57" s="29"/>
      <c r="E57" s="29">
        <v>3132</v>
      </c>
      <c r="F57" s="29" t="s">
        <v>75</v>
      </c>
      <c r="G57" s="80">
        <v>80863.06</v>
      </c>
      <c r="H57" s="28">
        <v>0</v>
      </c>
      <c r="I57" s="28">
        <v>0</v>
      </c>
      <c r="J57" s="80">
        <v>95407.22</v>
      </c>
      <c r="K57" s="80">
        <f t="shared" si="1"/>
        <v>117.986160800741</v>
      </c>
      <c r="L57" s="80">
        <v>0</v>
      </c>
      <c r="M57" s="94"/>
    </row>
    <row r="58" ht="25.5" spans="2:13">
      <c r="B58" s="22"/>
      <c r="C58" s="29"/>
      <c r="D58" s="29"/>
      <c r="E58" s="29">
        <v>3133</v>
      </c>
      <c r="F58" s="29" t="s">
        <v>76</v>
      </c>
      <c r="G58" s="80">
        <v>0</v>
      </c>
      <c r="H58" s="28">
        <v>0</v>
      </c>
      <c r="I58" s="28">
        <v>0</v>
      </c>
      <c r="J58" s="80">
        <v>0</v>
      </c>
      <c r="K58" s="80">
        <v>0</v>
      </c>
      <c r="L58" s="80">
        <v>0</v>
      </c>
      <c r="M58" s="94"/>
    </row>
    <row r="59" spans="2:13">
      <c r="B59" s="22"/>
      <c r="C59" s="22">
        <v>32</v>
      </c>
      <c r="D59" s="22"/>
      <c r="E59" s="22"/>
      <c r="F59" s="22" t="s">
        <v>77</v>
      </c>
      <c r="G59" s="78">
        <v>219482.86</v>
      </c>
      <c r="H59" s="18">
        <v>204845.62</v>
      </c>
      <c r="I59" s="18">
        <v>0</v>
      </c>
      <c r="J59" s="78">
        <f>J60+J65+J72+J82</f>
        <v>196595.35</v>
      </c>
      <c r="K59" s="78">
        <f>J59/G59*100</f>
        <v>89.5720741018228</v>
      </c>
      <c r="L59" s="78">
        <f>J59/H59*100</f>
        <v>95.9724450051702</v>
      </c>
      <c r="M59" s="94"/>
    </row>
    <row r="60" spans="2:13">
      <c r="B60" s="22"/>
      <c r="C60" s="22"/>
      <c r="D60" s="22">
        <v>321</v>
      </c>
      <c r="E60" s="22"/>
      <c r="F60" s="22" t="s">
        <v>78</v>
      </c>
      <c r="G60" s="78">
        <v>47868.98</v>
      </c>
      <c r="H60" s="18">
        <v>0</v>
      </c>
      <c r="I60" s="18">
        <v>0</v>
      </c>
      <c r="J60" s="78">
        <f>J61+J62+J63</f>
        <v>51461.45</v>
      </c>
      <c r="K60" s="78">
        <f>J60/G60*100</f>
        <v>107.504797470094</v>
      </c>
      <c r="L60" s="78">
        <v>0</v>
      </c>
      <c r="M60" s="94"/>
    </row>
    <row r="61" spans="2:13">
      <c r="B61" s="22"/>
      <c r="C61" s="29"/>
      <c r="D61" s="29"/>
      <c r="E61" s="29">
        <v>3211</v>
      </c>
      <c r="F61" s="29" t="s">
        <v>79</v>
      </c>
      <c r="G61" s="80">
        <v>1953.43</v>
      </c>
      <c r="H61" s="28">
        <v>0</v>
      </c>
      <c r="I61" s="28">
        <v>0</v>
      </c>
      <c r="J61" s="80">
        <v>1867.3</v>
      </c>
      <c r="K61" s="80">
        <f>J61/G61*100</f>
        <v>95.5908325355912</v>
      </c>
      <c r="L61" s="80">
        <v>0</v>
      </c>
      <c r="M61" s="94"/>
    </row>
    <row r="62" spans="2:13">
      <c r="B62" s="22"/>
      <c r="C62" s="29"/>
      <c r="D62" s="29"/>
      <c r="E62" s="29">
        <v>3212</v>
      </c>
      <c r="F62" s="29" t="s">
        <v>80</v>
      </c>
      <c r="G62" s="80">
        <v>45401.38</v>
      </c>
      <c r="H62" s="28">
        <v>0</v>
      </c>
      <c r="I62" s="28">
        <v>0</v>
      </c>
      <c r="J62" s="80">
        <v>48970.9</v>
      </c>
      <c r="K62" s="80">
        <f>J62/G62*100</f>
        <v>107.862139873281</v>
      </c>
      <c r="L62" s="80">
        <v>0</v>
      </c>
      <c r="M62" s="94"/>
    </row>
    <row r="63" spans="2:13">
      <c r="B63" s="22"/>
      <c r="C63" s="29"/>
      <c r="D63" s="29"/>
      <c r="E63" s="29">
        <v>3213</v>
      </c>
      <c r="F63" s="29" t="s">
        <v>81</v>
      </c>
      <c r="G63" s="80">
        <v>514.17</v>
      </c>
      <c r="H63" s="28">
        <v>0</v>
      </c>
      <c r="I63" s="28">
        <v>0</v>
      </c>
      <c r="J63" s="80">
        <v>623.25</v>
      </c>
      <c r="K63" s="80">
        <f>J63/G63*100</f>
        <v>121.214773323998</v>
      </c>
      <c r="L63" s="80">
        <v>0</v>
      </c>
      <c r="M63" s="94"/>
    </row>
    <row r="64" spans="2:13">
      <c r="B64" s="22"/>
      <c r="C64" s="29"/>
      <c r="D64" s="29"/>
      <c r="E64" s="29">
        <v>3214</v>
      </c>
      <c r="F64" s="29" t="s">
        <v>82</v>
      </c>
      <c r="G64" s="80">
        <v>0</v>
      </c>
      <c r="H64" s="28">
        <v>0</v>
      </c>
      <c r="I64" s="28">
        <v>0</v>
      </c>
      <c r="J64" s="80">
        <v>0</v>
      </c>
      <c r="K64" s="80">
        <v>0</v>
      </c>
      <c r="L64" s="80">
        <v>0</v>
      </c>
      <c r="M64" s="94"/>
    </row>
    <row r="65" spans="2:13">
      <c r="B65" s="30"/>
      <c r="C65" s="81"/>
      <c r="D65" s="81">
        <v>322</v>
      </c>
      <c r="E65" s="81"/>
      <c r="F65" s="168" t="s">
        <v>83</v>
      </c>
      <c r="G65" s="78">
        <v>40451.39</v>
      </c>
      <c r="H65" s="18">
        <v>0</v>
      </c>
      <c r="I65" s="18">
        <v>0</v>
      </c>
      <c r="J65" s="78">
        <f>J66+J67+J68+J69</f>
        <v>37024.77</v>
      </c>
      <c r="K65" s="78">
        <f>J65/G65*100</f>
        <v>91.5290426361121</v>
      </c>
      <c r="L65" s="78">
        <v>0</v>
      </c>
      <c r="M65" s="94"/>
    </row>
    <row r="66" spans="2:13">
      <c r="B66" s="30"/>
      <c r="C66" s="81"/>
      <c r="D66" s="30"/>
      <c r="E66" s="30">
        <v>3221</v>
      </c>
      <c r="F66" s="162" t="s">
        <v>84</v>
      </c>
      <c r="G66" s="80">
        <v>3303.97</v>
      </c>
      <c r="H66" s="28">
        <v>0</v>
      </c>
      <c r="I66" s="28">
        <v>0</v>
      </c>
      <c r="J66" s="80">
        <v>5112.04</v>
      </c>
      <c r="K66" s="80">
        <f>J66/G66*100</f>
        <v>154.724165170991</v>
      </c>
      <c r="L66" s="80">
        <v>0</v>
      </c>
      <c r="M66" s="94"/>
    </row>
    <row r="67" spans="2:13">
      <c r="B67" s="30"/>
      <c r="C67" s="81"/>
      <c r="D67" s="30"/>
      <c r="E67" s="30">
        <v>3222</v>
      </c>
      <c r="F67" s="162" t="s">
        <v>85</v>
      </c>
      <c r="G67" s="80">
        <v>13846.3</v>
      </c>
      <c r="H67" s="28">
        <v>0</v>
      </c>
      <c r="I67" s="28">
        <v>0</v>
      </c>
      <c r="J67" s="80">
        <v>12915.85</v>
      </c>
      <c r="K67" s="80">
        <f>J67/G67*100</f>
        <v>93.2801542650383</v>
      </c>
      <c r="L67" s="80">
        <v>0</v>
      </c>
      <c r="M67" s="94"/>
    </row>
    <row r="68" spans="2:13">
      <c r="B68" s="30"/>
      <c r="C68" s="81"/>
      <c r="D68" s="30"/>
      <c r="E68" s="30">
        <v>3223</v>
      </c>
      <c r="F68" s="162" t="s">
        <v>86</v>
      </c>
      <c r="G68" s="80">
        <v>21173.17</v>
      </c>
      <c r="H68" s="28">
        <v>0</v>
      </c>
      <c r="I68" s="28">
        <v>0</v>
      </c>
      <c r="J68" s="80">
        <v>18730.64</v>
      </c>
      <c r="K68" s="80">
        <f>J68/G68*100</f>
        <v>88.4640325468506</v>
      </c>
      <c r="L68" s="80">
        <v>0</v>
      </c>
      <c r="M68" s="94"/>
    </row>
    <row r="69" spans="2:13">
      <c r="B69" s="30"/>
      <c r="C69" s="81"/>
      <c r="D69" s="30"/>
      <c r="E69" s="30">
        <v>3224</v>
      </c>
      <c r="F69" s="162" t="s">
        <v>87</v>
      </c>
      <c r="G69" s="80">
        <v>1657.53</v>
      </c>
      <c r="H69" s="28">
        <v>0</v>
      </c>
      <c r="I69" s="28">
        <v>0</v>
      </c>
      <c r="J69" s="80">
        <v>266.24</v>
      </c>
      <c r="K69" s="80">
        <f>J69/G69*100</f>
        <v>16.0624543748831</v>
      </c>
      <c r="L69" s="80">
        <v>0</v>
      </c>
      <c r="M69" s="94"/>
    </row>
    <row r="70" spans="2:13">
      <c r="B70" s="30"/>
      <c r="C70" s="81"/>
      <c r="D70" s="30"/>
      <c r="E70" s="30">
        <v>3225</v>
      </c>
      <c r="F70" s="162" t="s">
        <v>88</v>
      </c>
      <c r="G70" s="80">
        <v>269.04</v>
      </c>
      <c r="H70" s="28">
        <v>0</v>
      </c>
      <c r="I70" s="28">
        <v>0</v>
      </c>
      <c r="J70" s="80">
        <v>0</v>
      </c>
      <c r="K70" s="80">
        <v>0</v>
      </c>
      <c r="L70" s="80">
        <v>0</v>
      </c>
      <c r="M70" s="94"/>
    </row>
    <row r="71" spans="2:13">
      <c r="B71" s="30"/>
      <c r="C71" s="81"/>
      <c r="D71" s="30"/>
      <c r="E71" s="30">
        <v>3227</v>
      </c>
      <c r="F71" s="162" t="s">
        <v>89</v>
      </c>
      <c r="G71" s="80">
        <v>201.38</v>
      </c>
      <c r="H71" s="28">
        <v>0</v>
      </c>
      <c r="I71" s="28">
        <v>0</v>
      </c>
      <c r="J71" s="80">
        <v>0</v>
      </c>
      <c r="K71" s="80">
        <v>0</v>
      </c>
      <c r="L71" s="80">
        <v>0</v>
      </c>
      <c r="M71" s="94"/>
    </row>
    <row r="72" spans="2:13">
      <c r="B72" s="81"/>
      <c r="C72" s="81"/>
      <c r="D72" s="81">
        <v>323</v>
      </c>
      <c r="E72" s="168" t="s">
        <v>23</v>
      </c>
      <c r="F72" s="166" t="s">
        <v>90</v>
      </c>
      <c r="G72" s="78">
        <v>123313.88</v>
      </c>
      <c r="H72" s="18">
        <v>0</v>
      </c>
      <c r="I72" s="18">
        <v>0</v>
      </c>
      <c r="J72" s="78">
        <f>J73+J74+J75+J76+J77+J78+J79+J80+J81</f>
        <v>105536.97</v>
      </c>
      <c r="K72" s="78">
        <f>J72/G72*100</f>
        <v>85.5840153598281</v>
      </c>
      <c r="L72" s="78">
        <v>0</v>
      </c>
      <c r="M72" s="94"/>
    </row>
    <row r="73" spans="2:13">
      <c r="B73" s="22"/>
      <c r="C73" s="29" t="s">
        <v>23</v>
      </c>
      <c r="D73" s="29"/>
      <c r="E73" s="29">
        <v>3231</v>
      </c>
      <c r="F73" s="29" t="s">
        <v>91</v>
      </c>
      <c r="G73" s="58">
        <v>90045.17</v>
      </c>
      <c r="H73" s="28">
        <v>0</v>
      </c>
      <c r="I73" s="28">
        <v>0</v>
      </c>
      <c r="J73" s="58">
        <v>90965.68</v>
      </c>
      <c r="K73" s="58">
        <f>J73/G73*100</f>
        <v>101.022275820013</v>
      </c>
      <c r="L73" s="58">
        <v>0</v>
      </c>
      <c r="M73" s="94"/>
    </row>
    <row r="74" spans="2:13">
      <c r="B74" s="22"/>
      <c r="C74" s="29"/>
      <c r="D74" s="29"/>
      <c r="E74" s="29">
        <v>3232</v>
      </c>
      <c r="F74" s="29" t="s">
        <v>92</v>
      </c>
      <c r="G74" s="58">
        <v>10554.63</v>
      </c>
      <c r="H74" s="28">
        <v>0</v>
      </c>
      <c r="I74" s="28">
        <v>0</v>
      </c>
      <c r="J74" s="58">
        <v>4901.5</v>
      </c>
      <c r="K74" s="58">
        <f>J74/G74*100</f>
        <v>46.4393351543351</v>
      </c>
      <c r="L74" s="58">
        <v>0</v>
      </c>
      <c r="M74" s="94"/>
    </row>
    <row r="75" spans="2:13">
      <c r="B75" s="22"/>
      <c r="C75" s="29"/>
      <c r="D75" s="29"/>
      <c r="E75" s="29">
        <v>3233</v>
      </c>
      <c r="F75" s="29" t="s">
        <v>93</v>
      </c>
      <c r="G75" s="58">
        <v>0</v>
      </c>
      <c r="H75" s="28">
        <v>0</v>
      </c>
      <c r="I75" s="28">
        <v>0</v>
      </c>
      <c r="J75" s="58">
        <v>0</v>
      </c>
      <c r="K75" s="58">
        <v>0</v>
      </c>
      <c r="L75" s="58">
        <v>0</v>
      </c>
      <c r="M75" s="94"/>
    </row>
    <row r="76" spans="2:13">
      <c r="B76" s="22"/>
      <c r="C76" s="29"/>
      <c r="D76" s="29"/>
      <c r="E76" s="29">
        <v>3234</v>
      </c>
      <c r="F76" s="29" t="s">
        <v>94</v>
      </c>
      <c r="G76" s="58">
        <v>3850.16</v>
      </c>
      <c r="H76" s="28">
        <v>0</v>
      </c>
      <c r="I76" s="28">
        <v>0</v>
      </c>
      <c r="J76" s="58">
        <v>3187.23</v>
      </c>
      <c r="K76" s="58">
        <f>J76/G76*100</f>
        <v>82.7817545244873</v>
      </c>
      <c r="L76" s="58">
        <v>0</v>
      </c>
      <c r="M76" s="94"/>
    </row>
    <row r="77" spans="2:13">
      <c r="B77" s="22"/>
      <c r="C77" s="29"/>
      <c r="D77" s="29"/>
      <c r="E77" s="29">
        <v>3235</v>
      </c>
      <c r="F77" s="29" t="s">
        <v>95</v>
      </c>
      <c r="G77" s="58">
        <v>500</v>
      </c>
      <c r="H77" s="28">
        <v>0</v>
      </c>
      <c r="I77" s="28">
        <v>0</v>
      </c>
      <c r="J77" s="58">
        <v>0</v>
      </c>
      <c r="K77" s="58">
        <v>0</v>
      </c>
      <c r="L77" s="58">
        <v>0</v>
      </c>
      <c r="M77" s="94"/>
    </row>
    <row r="78" spans="2:13">
      <c r="B78" s="22"/>
      <c r="C78" s="29"/>
      <c r="D78" s="29"/>
      <c r="E78" s="29">
        <v>3236</v>
      </c>
      <c r="F78" s="29" t="s">
        <v>96</v>
      </c>
      <c r="G78" s="58">
        <v>1726.5</v>
      </c>
      <c r="H78" s="28">
        <v>0</v>
      </c>
      <c r="I78" s="28">
        <v>0</v>
      </c>
      <c r="J78" s="58">
        <v>1621.9</v>
      </c>
      <c r="K78" s="58">
        <v>0</v>
      </c>
      <c r="L78" s="58">
        <v>0</v>
      </c>
      <c r="M78" s="94"/>
    </row>
    <row r="79" spans="2:13">
      <c r="B79" s="22"/>
      <c r="C79" s="29" t="s">
        <v>23</v>
      </c>
      <c r="D79" s="29"/>
      <c r="E79" s="29">
        <v>3237</v>
      </c>
      <c r="F79" s="29" t="s">
        <v>97</v>
      </c>
      <c r="G79" s="58">
        <v>13567.12</v>
      </c>
      <c r="H79" s="28">
        <v>0</v>
      </c>
      <c r="I79" s="28">
        <v>0</v>
      </c>
      <c r="J79" s="58">
        <v>729.96</v>
      </c>
      <c r="K79" s="58">
        <f>J79/G79*100</f>
        <v>5.38036075453007</v>
      </c>
      <c r="L79" s="58">
        <v>0</v>
      </c>
      <c r="M79" s="43"/>
    </row>
    <row r="80" spans="2:13">
      <c r="B80" s="30"/>
      <c r="C80" s="30"/>
      <c r="D80" s="167" t="s">
        <v>23</v>
      </c>
      <c r="E80" s="30">
        <v>3238</v>
      </c>
      <c r="F80" s="167" t="s">
        <v>98</v>
      </c>
      <c r="G80" s="58">
        <v>2813.11</v>
      </c>
      <c r="H80" s="28">
        <v>0</v>
      </c>
      <c r="I80" s="28">
        <v>0</v>
      </c>
      <c r="J80" s="58">
        <v>2719.95</v>
      </c>
      <c r="K80" s="58">
        <f>J80/G80*100</f>
        <v>96.6883627017785</v>
      </c>
      <c r="L80" s="58">
        <v>0</v>
      </c>
      <c r="M80" s="43"/>
    </row>
    <row r="81" spans="2:13">
      <c r="B81" s="30"/>
      <c r="C81" s="30"/>
      <c r="D81" s="30"/>
      <c r="E81" s="30">
        <v>3239</v>
      </c>
      <c r="F81" s="167" t="s">
        <v>99</v>
      </c>
      <c r="G81" s="58">
        <v>257.19</v>
      </c>
      <c r="H81" s="28">
        <v>0</v>
      </c>
      <c r="I81" s="28">
        <v>0</v>
      </c>
      <c r="J81" s="58">
        <v>1410.75</v>
      </c>
      <c r="K81" s="58">
        <f>J81/G81*100</f>
        <v>548.524437186516</v>
      </c>
      <c r="L81" s="58">
        <v>0</v>
      </c>
      <c r="M81" s="43"/>
    </row>
    <row r="82" spans="2:13">
      <c r="B82" s="81"/>
      <c r="C82" s="81"/>
      <c r="D82" s="81">
        <v>329</v>
      </c>
      <c r="E82" s="81"/>
      <c r="F82" s="168" t="s">
        <v>100</v>
      </c>
      <c r="G82" s="56">
        <v>7848.61</v>
      </c>
      <c r="H82" s="18">
        <v>0</v>
      </c>
      <c r="I82" s="18">
        <v>0</v>
      </c>
      <c r="J82" s="56">
        <f>J83+J84+J85+J86+J88</f>
        <v>2572.16</v>
      </c>
      <c r="K82" s="56">
        <f>J82/G82*100</f>
        <v>32.7721723974054</v>
      </c>
      <c r="L82" s="56">
        <v>0</v>
      </c>
      <c r="M82" s="43"/>
    </row>
    <row r="83" spans="2:13">
      <c r="B83" s="81"/>
      <c r="C83" s="81"/>
      <c r="D83" s="81"/>
      <c r="E83" s="30">
        <v>3292</v>
      </c>
      <c r="F83" s="167" t="s">
        <v>101</v>
      </c>
      <c r="G83" s="58">
        <v>223.85</v>
      </c>
      <c r="H83" s="28">
        <v>0</v>
      </c>
      <c r="I83" s="28">
        <v>0</v>
      </c>
      <c r="J83" s="58">
        <v>0</v>
      </c>
      <c r="K83" s="58">
        <v>0</v>
      </c>
      <c r="L83" s="58">
        <v>0</v>
      </c>
      <c r="M83" s="43"/>
    </row>
    <row r="84" spans="2:13">
      <c r="B84" s="30"/>
      <c r="C84" s="30"/>
      <c r="D84" s="30"/>
      <c r="E84" s="30">
        <v>3293</v>
      </c>
      <c r="F84" s="167" t="s">
        <v>102</v>
      </c>
      <c r="G84" s="58">
        <v>165.41</v>
      </c>
      <c r="H84" s="28">
        <v>0</v>
      </c>
      <c r="I84" s="28">
        <v>0</v>
      </c>
      <c r="J84" s="58">
        <v>66</v>
      </c>
      <c r="K84" s="58">
        <f>J84/G84*100</f>
        <v>39.9008524273019</v>
      </c>
      <c r="L84" s="58">
        <v>0</v>
      </c>
      <c r="M84" s="43"/>
    </row>
    <row r="85" spans="2:13">
      <c r="B85" s="30"/>
      <c r="C85" s="30"/>
      <c r="D85" s="30"/>
      <c r="E85" s="30">
        <v>3294</v>
      </c>
      <c r="F85" s="167" t="s">
        <v>103</v>
      </c>
      <c r="G85" s="58">
        <v>233.09</v>
      </c>
      <c r="H85" s="28">
        <v>0</v>
      </c>
      <c r="I85" s="28">
        <v>0</v>
      </c>
      <c r="J85" s="58">
        <v>220</v>
      </c>
      <c r="K85" s="58">
        <f>J85/G85*100</f>
        <v>94.3841434638981</v>
      </c>
      <c r="L85" s="58">
        <v>0</v>
      </c>
      <c r="M85" s="43"/>
    </row>
    <row r="86" spans="2:13">
      <c r="B86" s="30"/>
      <c r="C86" s="30"/>
      <c r="D86" s="30"/>
      <c r="E86" s="30">
        <v>3295</v>
      </c>
      <c r="F86" s="167" t="s">
        <v>104</v>
      </c>
      <c r="G86" s="58">
        <v>2156</v>
      </c>
      <c r="H86" s="28">
        <v>0</v>
      </c>
      <c r="I86" s="28">
        <v>0</v>
      </c>
      <c r="J86" s="58">
        <v>142.97</v>
      </c>
      <c r="K86" s="58">
        <v>0</v>
      </c>
      <c r="L86" s="58">
        <v>0</v>
      </c>
      <c r="M86" s="43"/>
    </row>
    <row r="87" spans="2:13">
      <c r="B87" s="30"/>
      <c r="C87" s="30"/>
      <c r="D87" s="30"/>
      <c r="E87" s="30">
        <v>3296</v>
      </c>
      <c r="F87" s="167" t="s">
        <v>105</v>
      </c>
      <c r="G87" s="58">
        <v>0</v>
      </c>
      <c r="H87" s="28">
        <v>0</v>
      </c>
      <c r="I87" s="28">
        <v>0</v>
      </c>
      <c r="J87" s="58">
        <v>0</v>
      </c>
      <c r="K87" s="58">
        <v>0</v>
      </c>
      <c r="L87" s="58">
        <v>0</v>
      </c>
      <c r="M87" s="43"/>
    </row>
    <row r="88" spans="2:13">
      <c r="B88" s="30"/>
      <c r="C88" s="30"/>
      <c r="D88" s="30"/>
      <c r="E88" s="30">
        <v>3299</v>
      </c>
      <c r="F88" s="167" t="s">
        <v>100</v>
      </c>
      <c r="G88" s="58">
        <v>5070.26</v>
      </c>
      <c r="H88" s="28">
        <v>0</v>
      </c>
      <c r="I88" s="28">
        <v>0</v>
      </c>
      <c r="J88" s="58">
        <v>2143.19</v>
      </c>
      <c r="K88" s="58">
        <f>J88/G88*100</f>
        <v>42.2698244271497</v>
      </c>
      <c r="L88" s="58">
        <v>0</v>
      </c>
      <c r="M88" s="43"/>
    </row>
    <row r="89" spans="2:13">
      <c r="B89" s="81"/>
      <c r="C89" s="81">
        <v>34</v>
      </c>
      <c r="D89" s="81"/>
      <c r="E89" s="168" t="s">
        <v>23</v>
      </c>
      <c r="F89" s="166" t="s">
        <v>106</v>
      </c>
      <c r="G89" s="56">
        <v>308.39</v>
      </c>
      <c r="H89" s="18">
        <v>270</v>
      </c>
      <c r="I89" s="18">
        <v>0</v>
      </c>
      <c r="J89" s="56">
        <f>J90</f>
        <v>259.88</v>
      </c>
      <c r="K89" s="56">
        <f>J89/G89*100</f>
        <v>84.2699179610234</v>
      </c>
      <c r="L89" s="56">
        <f>J89/H89*100</f>
        <v>96.2518518518519</v>
      </c>
      <c r="M89" s="43"/>
    </row>
    <row r="90" spans="2:13">
      <c r="B90" s="22"/>
      <c r="C90" s="22" t="s">
        <v>23</v>
      </c>
      <c r="D90" s="22">
        <v>343</v>
      </c>
      <c r="E90" s="22"/>
      <c r="F90" s="22" t="s">
        <v>107</v>
      </c>
      <c r="G90" s="56">
        <v>308.39</v>
      </c>
      <c r="H90" s="18">
        <v>0</v>
      </c>
      <c r="I90" s="18">
        <v>0</v>
      </c>
      <c r="J90" s="56">
        <f>J91</f>
        <v>259.88</v>
      </c>
      <c r="K90" s="56">
        <v>0</v>
      </c>
      <c r="L90" s="56">
        <v>0</v>
      </c>
      <c r="M90" s="43"/>
    </row>
    <row r="91" spans="2:13">
      <c r="B91" s="30"/>
      <c r="C91" s="30"/>
      <c r="D91" s="167" t="s">
        <v>23</v>
      </c>
      <c r="E91" s="30">
        <v>3431</v>
      </c>
      <c r="F91" s="167" t="s">
        <v>108</v>
      </c>
      <c r="G91" s="58">
        <v>308.39</v>
      </c>
      <c r="H91" s="28">
        <v>0</v>
      </c>
      <c r="I91" s="28">
        <v>0</v>
      </c>
      <c r="J91" s="58">
        <v>259.88</v>
      </c>
      <c r="K91" s="58">
        <v>0</v>
      </c>
      <c r="L91" s="58">
        <v>0</v>
      </c>
      <c r="M91" s="43"/>
    </row>
    <row r="92" spans="2:13">
      <c r="B92" s="30"/>
      <c r="C92" s="30"/>
      <c r="D92" s="52"/>
      <c r="E92" s="52">
        <v>3432</v>
      </c>
      <c r="F92" s="167" t="s">
        <v>109</v>
      </c>
      <c r="G92" s="58">
        <v>0</v>
      </c>
      <c r="H92" s="28">
        <v>0</v>
      </c>
      <c r="I92" s="28">
        <v>0</v>
      </c>
      <c r="J92" s="58">
        <v>0</v>
      </c>
      <c r="K92" s="58">
        <v>0</v>
      </c>
      <c r="L92" s="58">
        <v>0</v>
      </c>
      <c r="M92" s="43"/>
    </row>
    <row r="93" spans="2:13">
      <c r="B93" s="30"/>
      <c r="C93" s="30"/>
      <c r="D93" s="52"/>
      <c r="E93" s="52">
        <v>3433</v>
      </c>
      <c r="F93" s="167" t="s">
        <v>110</v>
      </c>
      <c r="G93" s="58">
        <v>0</v>
      </c>
      <c r="H93" s="28">
        <v>0</v>
      </c>
      <c r="I93" s="28">
        <v>0</v>
      </c>
      <c r="J93" s="58">
        <v>0</v>
      </c>
      <c r="K93" s="58">
        <v>0</v>
      </c>
      <c r="L93" s="58">
        <v>0</v>
      </c>
      <c r="M93" s="43"/>
    </row>
    <row r="94" ht="16.2" customHeight="1" spans="2:13">
      <c r="B94" s="81"/>
      <c r="C94" s="81">
        <v>38</v>
      </c>
      <c r="D94" s="82"/>
      <c r="E94" s="82"/>
      <c r="F94" s="168" t="s">
        <v>111</v>
      </c>
      <c r="G94" s="56">
        <v>138.58</v>
      </c>
      <c r="H94" s="18">
        <v>138.38</v>
      </c>
      <c r="I94" s="18">
        <v>0</v>
      </c>
      <c r="J94" s="56">
        <v>138.38</v>
      </c>
      <c r="K94" s="56">
        <f>J94/G94*100</f>
        <v>99.8556790301631</v>
      </c>
      <c r="L94" s="56">
        <f>J94/H94*100</f>
        <v>100</v>
      </c>
      <c r="M94" s="43"/>
    </row>
    <row r="95" spans="2:13">
      <c r="B95" s="81"/>
      <c r="C95" s="81"/>
      <c r="D95" s="82">
        <v>381</v>
      </c>
      <c r="E95" s="82"/>
      <c r="F95" s="168" t="s">
        <v>57</v>
      </c>
      <c r="G95" s="56">
        <v>138.58</v>
      </c>
      <c r="H95" s="18">
        <v>0</v>
      </c>
      <c r="I95" s="18">
        <v>0</v>
      </c>
      <c r="J95" s="56">
        <v>138.38</v>
      </c>
      <c r="K95" s="56">
        <f>J95/G95*100</f>
        <v>99.8556790301631</v>
      </c>
      <c r="L95" s="56">
        <v>0</v>
      </c>
      <c r="M95" s="43"/>
    </row>
    <row r="96" spans="2:12">
      <c r="B96" s="30"/>
      <c r="C96" s="30"/>
      <c r="D96" s="52"/>
      <c r="E96" s="52">
        <v>3812</v>
      </c>
      <c r="F96" s="167" t="s">
        <v>112</v>
      </c>
      <c r="G96" s="58">
        <v>138.58</v>
      </c>
      <c r="H96" s="28">
        <v>0</v>
      </c>
      <c r="I96" s="28">
        <v>0</v>
      </c>
      <c r="J96" s="58">
        <v>138.38</v>
      </c>
      <c r="K96" s="58">
        <f>J96/G96*100</f>
        <v>99.8556790301631</v>
      </c>
      <c r="L96" s="58">
        <v>0</v>
      </c>
    </row>
    <row r="97" spans="2:12">
      <c r="B97" s="30"/>
      <c r="C97" s="30"/>
      <c r="D97" s="52"/>
      <c r="E97" s="52"/>
      <c r="F97" s="30"/>
      <c r="G97" s="58"/>
      <c r="H97" s="28"/>
      <c r="I97" s="28"/>
      <c r="J97" s="58"/>
      <c r="K97" s="58"/>
      <c r="L97" s="58"/>
    </row>
    <row r="98" spans="2:12">
      <c r="B98" s="81">
        <v>4</v>
      </c>
      <c r="C98" s="81"/>
      <c r="D98" s="81"/>
      <c r="E98" s="81"/>
      <c r="F98" s="66" t="s">
        <v>113</v>
      </c>
      <c r="G98" s="56">
        <v>16094.55</v>
      </c>
      <c r="H98" s="18">
        <f>H99</f>
        <v>7200</v>
      </c>
      <c r="I98" s="18">
        <v>0</v>
      </c>
      <c r="J98" s="56">
        <f>J99</f>
        <v>5232.47</v>
      </c>
      <c r="K98" s="56">
        <f>J98/G98*100</f>
        <v>32.5108188796829</v>
      </c>
      <c r="L98" s="56">
        <f>J98/H98*100</f>
        <v>72.6731944444444</v>
      </c>
    </row>
    <row r="99" ht="25.5" spans="2:12">
      <c r="B99" s="22"/>
      <c r="C99" s="22">
        <v>42</v>
      </c>
      <c r="D99" s="22"/>
      <c r="E99" s="22"/>
      <c r="F99" s="66" t="s">
        <v>114</v>
      </c>
      <c r="G99" s="56">
        <v>16094.55</v>
      </c>
      <c r="H99" s="18">
        <v>7200</v>
      </c>
      <c r="I99" s="18">
        <v>0</v>
      </c>
      <c r="J99" s="56">
        <f>J104</f>
        <v>5232.47</v>
      </c>
      <c r="K99" s="56">
        <f>J99/G99*100</f>
        <v>32.5108188796829</v>
      </c>
      <c r="L99" s="56">
        <f>J99/H99*100</f>
        <v>72.6731944444444</v>
      </c>
    </row>
    <row r="100" spans="2:12">
      <c r="B100" s="22"/>
      <c r="C100" s="22"/>
      <c r="D100" s="81">
        <v>422</v>
      </c>
      <c r="E100" s="81"/>
      <c r="F100" s="168" t="s">
        <v>115</v>
      </c>
      <c r="G100" s="56">
        <v>0</v>
      </c>
      <c r="H100" s="18">
        <v>0</v>
      </c>
      <c r="I100" s="18">
        <v>0</v>
      </c>
      <c r="J100" s="56">
        <v>0</v>
      </c>
      <c r="K100" s="56">
        <v>0</v>
      </c>
      <c r="L100" s="56">
        <v>0</v>
      </c>
    </row>
    <row r="101" spans="2:12">
      <c r="B101" s="29"/>
      <c r="C101" s="29" t="s">
        <v>46</v>
      </c>
      <c r="D101" s="30"/>
      <c r="E101" s="30">
        <v>4221</v>
      </c>
      <c r="F101" s="167" t="s">
        <v>116</v>
      </c>
      <c r="G101" s="58">
        <v>0</v>
      </c>
      <c r="H101" s="28">
        <v>0</v>
      </c>
      <c r="I101" s="28">
        <v>0</v>
      </c>
      <c r="J101" s="58">
        <v>0</v>
      </c>
      <c r="K101" s="58">
        <v>0</v>
      </c>
      <c r="L101" s="58">
        <v>0</v>
      </c>
    </row>
    <row r="102" spans="2:12">
      <c r="B102" s="29"/>
      <c r="C102" s="29"/>
      <c r="D102" s="30"/>
      <c r="E102" s="30">
        <v>4223</v>
      </c>
      <c r="F102" s="167" t="s">
        <v>117</v>
      </c>
      <c r="G102" s="58">
        <v>0</v>
      </c>
      <c r="H102" s="28">
        <v>0</v>
      </c>
      <c r="I102" s="28">
        <v>0</v>
      </c>
      <c r="J102" s="58">
        <v>0</v>
      </c>
      <c r="K102" s="58">
        <v>0</v>
      </c>
      <c r="L102" s="58">
        <v>0</v>
      </c>
    </row>
    <row r="103" spans="2:12">
      <c r="B103" s="29"/>
      <c r="C103" s="29"/>
      <c r="D103" s="30"/>
      <c r="E103" s="30">
        <v>4227</v>
      </c>
      <c r="F103" s="167" t="s">
        <v>118</v>
      </c>
      <c r="G103" s="58">
        <v>0</v>
      </c>
      <c r="H103" s="28">
        <v>0</v>
      </c>
      <c r="I103" s="28">
        <v>0</v>
      </c>
      <c r="J103" s="58">
        <v>0</v>
      </c>
      <c r="K103" s="58">
        <v>0</v>
      </c>
      <c r="L103" s="58">
        <v>0</v>
      </c>
    </row>
    <row r="104" spans="2:12">
      <c r="B104" s="81" t="s">
        <v>23</v>
      </c>
      <c r="C104" s="95"/>
      <c r="D104" s="95">
        <v>424</v>
      </c>
      <c r="E104" s="95"/>
      <c r="F104" s="96" t="s">
        <v>119</v>
      </c>
      <c r="G104" s="56">
        <v>6075.8</v>
      </c>
      <c r="H104" s="18">
        <f>H105</f>
        <v>7200</v>
      </c>
      <c r="I104" s="18">
        <v>0</v>
      </c>
      <c r="J104" s="56">
        <f>J105</f>
        <v>5232.47</v>
      </c>
      <c r="K104" s="56">
        <f>J104/G104*100</f>
        <v>86.119852529708</v>
      </c>
      <c r="L104" s="56">
        <f>J104/H104*100</f>
        <v>72.6731944444444</v>
      </c>
    </row>
    <row r="105" spans="2:12">
      <c r="B105" s="84"/>
      <c r="C105" s="84" t="s">
        <v>23</v>
      </c>
      <c r="D105" s="84" t="s">
        <v>23</v>
      </c>
      <c r="E105" s="84">
        <v>4241</v>
      </c>
      <c r="F105" s="97" t="s">
        <v>119</v>
      </c>
      <c r="G105" s="58">
        <v>6075.8</v>
      </c>
      <c r="H105" s="28">
        <v>7200</v>
      </c>
      <c r="I105" s="60">
        <v>0</v>
      </c>
      <c r="J105" s="58">
        <v>5232.47</v>
      </c>
      <c r="K105" s="58">
        <v>86.12</v>
      </c>
      <c r="L105" s="58">
        <v>72.67</v>
      </c>
    </row>
    <row r="106" ht="25.5" spans="2:12">
      <c r="B106" s="48"/>
      <c r="C106" s="48">
        <v>45</v>
      </c>
      <c r="D106" s="48"/>
      <c r="E106" s="48" t="s">
        <v>23</v>
      </c>
      <c r="F106" s="96" t="s">
        <v>120</v>
      </c>
      <c r="G106" s="56">
        <v>10018.75</v>
      </c>
      <c r="H106" s="18">
        <v>0</v>
      </c>
      <c r="I106" s="61">
        <v>0</v>
      </c>
      <c r="J106" s="56">
        <v>0</v>
      </c>
      <c r="K106" s="56">
        <v>0</v>
      </c>
      <c r="L106" s="56">
        <v>0</v>
      </c>
    </row>
    <row r="107" spans="2:12">
      <c r="B107" s="84"/>
      <c r="C107" s="48"/>
      <c r="D107" s="48">
        <v>451</v>
      </c>
      <c r="E107" s="48"/>
      <c r="F107" s="96" t="s">
        <v>121</v>
      </c>
      <c r="G107" s="56">
        <v>10018.75</v>
      </c>
      <c r="H107" s="18">
        <v>0</v>
      </c>
      <c r="I107" s="61">
        <v>0</v>
      </c>
      <c r="J107" s="56">
        <v>0</v>
      </c>
      <c r="K107" s="56">
        <v>0</v>
      </c>
      <c r="L107" s="56">
        <v>0</v>
      </c>
    </row>
    <row r="108" spans="2:12">
      <c r="B108" s="84"/>
      <c r="C108" s="84"/>
      <c r="D108" s="84"/>
      <c r="E108" s="84">
        <v>4511</v>
      </c>
      <c r="F108" s="97" t="s">
        <v>121</v>
      </c>
      <c r="G108" s="58">
        <v>10018.75</v>
      </c>
      <c r="H108" s="28">
        <v>0</v>
      </c>
      <c r="I108" s="60">
        <v>0</v>
      </c>
      <c r="J108" s="58">
        <v>0</v>
      </c>
      <c r="K108" s="58">
        <v>0</v>
      </c>
      <c r="L108" s="58">
        <v>0</v>
      </c>
    </row>
    <row r="109" spans="2:12">
      <c r="B109" s="84"/>
      <c r="C109" s="84" t="s">
        <v>46</v>
      </c>
      <c r="D109" s="30"/>
      <c r="E109" s="167" t="s">
        <v>23</v>
      </c>
      <c r="F109" s="167" t="s">
        <v>23</v>
      </c>
      <c r="G109" s="58"/>
      <c r="H109" s="28"/>
      <c r="I109" s="60"/>
      <c r="J109" s="58"/>
      <c r="K109" s="58"/>
      <c r="L109" s="58"/>
    </row>
    <row r="110" spans="2:12"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</row>
    <row r="111" spans="2:12"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</row>
    <row r="112" customHeight="1" spans="2:12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</row>
    <row r="113" spans="2:12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</row>
    <row r="114" ht="4.5" customHeight="1" spans="2:12"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</row>
  </sheetData>
  <mergeCells count="12">
    <mergeCell ref="B1:L1"/>
    <mergeCell ref="B2:L2"/>
    <mergeCell ref="B3:L3"/>
    <mergeCell ref="B4:L4"/>
    <mergeCell ref="B5:L5"/>
    <mergeCell ref="B6:L6"/>
    <mergeCell ref="B7:L7"/>
    <mergeCell ref="B8:F8"/>
    <mergeCell ref="B9:F9"/>
    <mergeCell ref="B46:L46"/>
    <mergeCell ref="B47:F47"/>
    <mergeCell ref="B48:F48"/>
  </mergeCells>
  <pageMargins left="0.7" right="0.7" top="0.75" bottom="0.75" header="0.3" footer="0.3"/>
  <pageSetup paperSize="9" scale="8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2"/>
  <sheetViews>
    <sheetView topLeftCell="A25" workbookViewId="0">
      <selection activeCell="F49" sqref="F49"/>
    </sheetView>
  </sheetViews>
  <sheetFormatPr defaultColWidth="9" defaultRowHeight="15"/>
  <cols>
    <col min="2" max="2" width="37.6666666666667" customWidth="1"/>
    <col min="3" max="6" width="25.3333333333333" customWidth="1"/>
    <col min="7" max="8" width="15.6666666666667" customWidth="1"/>
  </cols>
  <sheetData>
    <row r="1" ht="18" spans="2:8">
      <c r="B1" s="2"/>
      <c r="C1" s="2"/>
      <c r="D1" s="2"/>
      <c r="E1" s="2"/>
      <c r="F1" s="36"/>
      <c r="G1" s="36"/>
      <c r="H1" s="36"/>
    </row>
    <row r="2" ht="15.75" customHeight="1" spans="2:8">
      <c r="B2" s="3" t="s">
        <v>122</v>
      </c>
      <c r="C2" s="3"/>
      <c r="D2" s="3"/>
      <c r="E2" s="3"/>
      <c r="F2" s="3"/>
      <c r="G2" s="3"/>
      <c r="H2" s="3"/>
    </row>
    <row r="3" ht="18" spans="2:8">
      <c r="B3" s="4"/>
      <c r="C3" s="4"/>
      <c r="D3" s="4"/>
      <c r="E3" s="4"/>
      <c r="F3" s="38"/>
      <c r="G3" s="38"/>
      <c r="H3" s="38"/>
    </row>
    <row r="4" ht="33.75" customHeight="1" spans="2:9">
      <c r="B4" s="9" t="s">
        <v>4</v>
      </c>
      <c r="C4" s="9" t="s">
        <v>123</v>
      </c>
      <c r="D4" s="9" t="s">
        <v>6</v>
      </c>
      <c r="E4" s="9" t="s">
        <v>7</v>
      </c>
      <c r="F4" s="9" t="s">
        <v>35</v>
      </c>
      <c r="G4" s="9" t="s">
        <v>9</v>
      </c>
      <c r="H4" s="9" t="s">
        <v>10</v>
      </c>
      <c r="I4" s="39"/>
    </row>
    <row r="5" spans="2:9">
      <c r="B5" s="9">
        <v>1</v>
      </c>
      <c r="C5" s="13">
        <v>2</v>
      </c>
      <c r="D5" s="13">
        <v>3</v>
      </c>
      <c r="E5" s="13">
        <v>4</v>
      </c>
      <c r="F5" s="13">
        <v>5</v>
      </c>
      <c r="G5" s="13" t="s">
        <v>11</v>
      </c>
      <c r="H5" s="13" t="s">
        <v>12</v>
      </c>
      <c r="I5" s="39"/>
    </row>
    <row r="6" spans="2:9">
      <c r="B6" s="22" t="s">
        <v>124</v>
      </c>
      <c r="C6" s="55">
        <f>C7+C10+C13+C17+C22+C25</f>
        <v>855319.06</v>
      </c>
      <c r="D6" s="55">
        <f>D7+D10+D13+D17+D22</f>
        <v>913795.53</v>
      </c>
      <c r="E6" s="55">
        <v>0</v>
      </c>
      <c r="F6" s="55">
        <f>F7+F10+F13+F17+F22+F25</f>
        <v>846574.69</v>
      </c>
      <c r="G6" s="56">
        <f>F6/C6*100</f>
        <v>98.9776481772778</v>
      </c>
      <c r="H6" s="56">
        <f>F6/D6*100</f>
        <v>92.6437766663183</v>
      </c>
      <c r="I6" s="39"/>
    </row>
    <row r="7" spans="2:9">
      <c r="B7" s="22" t="s">
        <v>125</v>
      </c>
      <c r="C7" s="56">
        <v>1445.24</v>
      </c>
      <c r="D7" s="18">
        <f>D8</f>
        <v>1100</v>
      </c>
      <c r="E7" s="18">
        <v>0</v>
      </c>
      <c r="F7" s="56">
        <f>F8</f>
        <v>1099.15</v>
      </c>
      <c r="G7" s="56">
        <v>0</v>
      </c>
      <c r="H7" s="56">
        <v>100</v>
      </c>
      <c r="I7" s="39"/>
    </row>
    <row r="8" spans="2:9">
      <c r="B8" s="169" t="s">
        <v>126</v>
      </c>
      <c r="C8" s="58">
        <v>1445.24</v>
      </c>
      <c r="D8" s="28">
        <v>1100</v>
      </c>
      <c r="E8" s="28">
        <v>0</v>
      </c>
      <c r="F8" s="58">
        <v>1099.15</v>
      </c>
      <c r="G8" s="58">
        <v>0</v>
      </c>
      <c r="H8" s="58">
        <v>100</v>
      </c>
      <c r="I8" s="39"/>
    </row>
    <row r="9" spans="2:9">
      <c r="B9" s="59"/>
      <c r="C9" s="58"/>
      <c r="D9" s="28" t="s">
        <v>23</v>
      </c>
      <c r="E9" s="28"/>
      <c r="F9" s="58"/>
      <c r="G9" s="58" t="s">
        <v>23</v>
      </c>
      <c r="H9" s="58"/>
      <c r="I9" s="39"/>
    </row>
    <row r="10" spans="2:9">
      <c r="B10" s="22" t="s">
        <v>127</v>
      </c>
      <c r="C10" s="56">
        <f>C11</f>
        <v>1303.05</v>
      </c>
      <c r="D10" s="18">
        <f>D11</f>
        <v>1690.1</v>
      </c>
      <c r="E10" s="18">
        <v>0</v>
      </c>
      <c r="F10" s="56">
        <f>F11</f>
        <v>2013.98</v>
      </c>
      <c r="G10" s="56">
        <f>F10/C10*100</f>
        <v>154.558919458194</v>
      </c>
      <c r="H10" s="56">
        <f>F10/D10*100</f>
        <v>119.163363114609</v>
      </c>
      <c r="I10" s="39"/>
    </row>
    <row r="11" spans="2:9">
      <c r="B11" s="57" t="s">
        <v>128</v>
      </c>
      <c r="C11" s="58">
        <v>1303.05</v>
      </c>
      <c r="D11" s="60">
        <v>1690.1</v>
      </c>
      <c r="E11" s="60">
        <v>0</v>
      </c>
      <c r="F11" s="58">
        <v>2013.98</v>
      </c>
      <c r="G11" s="58">
        <f>F11/C11*100</f>
        <v>154.558919458194</v>
      </c>
      <c r="H11" s="58">
        <f>F11/D11*100</f>
        <v>119.163363114609</v>
      </c>
      <c r="I11" s="39"/>
    </row>
    <row r="12" spans="2:9">
      <c r="B12" s="57"/>
      <c r="C12" s="58"/>
      <c r="D12" s="60"/>
      <c r="E12" s="60"/>
      <c r="F12" s="58"/>
      <c r="G12" s="58"/>
      <c r="H12" s="58"/>
      <c r="I12" s="39"/>
    </row>
    <row r="13" spans="2:9">
      <c r="B13" s="22" t="s">
        <v>129</v>
      </c>
      <c r="C13" s="56">
        <f>C15</f>
        <v>154543.49</v>
      </c>
      <c r="D13" s="61">
        <f>D15</f>
        <v>131004.65</v>
      </c>
      <c r="E13" s="61">
        <v>0</v>
      </c>
      <c r="F13" s="56">
        <f>F15</f>
        <v>128964.26</v>
      </c>
      <c r="G13" s="56">
        <f>F13/C13*100</f>
        <v>83.4485231309323</v>
      </c>
      <c r="H13" s="56">
        <f>F13/D13*100</f>
        <v>98.4425056667836</v>
      </c>
      <c r="I13" s="39"/>
    </row>
    <row r="14" spans="2:9">
      <c r="B14" s="57" t="s">
        <v>130</v>
      </c>
      <c r="C14" s="58">
        <v>0</v>
      </c>
      <c r="D14" s="60">
        <v>0</v>
      </c>
      <c r="E14" s="60">
        <v>0</v>
      </c>
      <c r="F14" s="58">
        <v>0</v>
      </c>
      <c r="G14" s="58">
        <v>0</v>
      </c>
      <c r="H14" s="58">
        <v>0</v>
      </c>
      <c r="I14" s="39"/>
    </row>
    <row r="15" ht="25.5" spans="2:9">
      <c r="B15" s="57" t="s">
        <v>131</v>
      </c>
      <c r="C15" s="58">
        <v>154543.49</v>
      </c>
      <c r="D15" s="60">
        <v>131004.65</v>
      </c>
      <c r="E15" s="60">
        <v>0</v>
      </c>
      <c r="F15" s="58">
        <v>128964.26</v>
      </c>
      <c r="G15" s="58">
        <f>F15/C15*100</f>
        <v>83.4485231309323</v>
      </c>
      <c r="H15" s="58">
        <f>F15/D15*100</f>
        <v>98.4425056667836</v>
      </c>
      <c r="I15" s="39"/>
    </row>
    <row r="16" spans="2:9">
      <c r="B16" s="57"/>
      <c r="C16" s="58"/>
      <c r="D16" s="60"/>
      <c r="E16" s="60"/>
      <c r="F16" s="58"/>
      <c r="G16" s="58"/>
      <c r="H16" s="58"/>
      <c r="I16" s="39"/>
    </row>
    <row r="17" spans="2:9">
      <c r="B17" s="22" t="s">
        <v>132</v>
      </c>
      <c r="C17" s="56">
        <f>C18+C19+C20</f>
        <v>695442.22</v>
      </c>
      <c r="D17" s="61">
        <f>D18+D19+D20</f>
        <v>779653.75</v>
      </c>
      <c r="E17" s="61">
        <v>0</v>
      </c>
      <c r="F17" s="56">
        <f>F18+F19</f>
        <v>713937.61</v>
      </c>
      <c r="G17" s="56">
        <f>F17/C17*100</f>
        <v>102.659514977391</v>
      </c>
      <c r="H17" s="56">
        <f>F17/D17*100</f>
        <v>91.5711121763988</v>
      </c>
      <c r="I17" s="39"/>
    </row>
    <row r="18" ht="15.75" customHeight="1" spans="2:9">
      <c r="B18" s="62" t="s">
        <v>133</v>
      </c>
      <c r="C18" s="58">
        <v>0</v>
      </c>
      <c r="D18" s="60">
        <v>24</v>
      </c>
      <c r="E18" s="60">
        <v>0</v>
      </c>
      <c r="F18" s="58">
        <v>24</v>
      </c>
      <c r="G18" s="58">
        <v>0</v>
      </c>
      <c r="H18" s="58">
        <v>0</v>
      </c>
      <c r="I18" s="39"/>
    </row>
    <row r="19" ht="15.75" customHeight="1" spans="2:9">
      <c r="B19" s="62" t="s">
        <v>134</v>
      </c>
      <c r="C19" s="58">
        <v>676611.84</v>
      </c>
      <c r="D19" s="60">
        <v>779629.75</v>
      </c>
      <c r="E19" s="60">
        <v>0</v>
      </c>
      <c r="F19" s="58">
        <v>713913.61</v>
      </c>
      <c r="G19" s="58">
        <f>F19/C19*100</f>
        <v>105.513023537986</v>
      </c>
      <c r="H19" s="58">
        <f>F19/D19*100</f>
        <v>91.5708527028375</v>
      </c>
      <c r="I19" s="39"/>
    </row>
    <row r="20" ht="15.75" customHeight="1" spans="2:9">
      <c r="B20" s="62" t="s">
        <v>135</v>
      </c>
      <c r="C20" s="58">
        <v>18830.38</v>
      </c>
      <c r="D20" s="60">
        <v>0</v>
      </c>
      <c r="E20" s="60">
        <v>0</v>
      </c>
      <c r="F20" s="58">
        <v>0</v>
      </c>
      <c r="G20" s="58">
        <v>0</v>
      </c>
      <c r="H20" s="58">
        <v>0</v>
      </c>
      <c r="I20" s="39"/>
    </row>
    <row r="21" ht="15.75" customHeight="1" spans="2:9">
      <c r="B21" s="57" t="s">
        <v>23</v>
      </c>
      <c r="C21" s="58"/>
      <c r="D21" s="28"/>
      <c r="E21" s="28"/>
      <c r="F21" s="58"/>
      <c r="G21" s="58"/>
      <c r="H21" s="58"/>
      <c r="I21" s="39"/>
    </row>
    <row r="22" ht="15.75" customHeight="1" spans="2:9">
      <c r="B22" s="22" t="s">
        <v>136</v>
      </c>
      <c r="C22" s="56">
        <f>C23</f>
        <v>2585.06</v>
      </c>
      <c r="D22" s="18">
        <f>D23</f>
        <v>347.03</v>
      </c>
      <c r="E22" s="18">
        <v>0</v>
      </c>
      <c r="F22" s="56">
        <f>F23</f>
        <v>347.03</v>
      </c>
      <c r="G22" s="56">
        <v>0</v>
      </c>
      <c r="H22" s="56">
        <f>F22/D22*100</f>
        <v>100</v>
      </c>
      <c r="I22" s="39"/>
    </row>
    <row r="23" ht="15.75" customHeight="1" spans="2:9">
      <c r="B23" s="62" t="s">
        <v>137</v>
      </c>
      <c r="C23" s="58">
        <v>2585.06</v>
      </c>
      <c r="D23" s="28">
        <v>347.03</v>
      </c>
      <c r="E23" s="28">
        <v>0</v>
      </c>
      <c r="F23" s="58">
        <v>347.03</v>
      </c>
      <c r="G23" s="58">
        <v>0</v>
      </c>
      <c r="H23" s="58">
        <f>F23/D23*100</f>
        <v>100</v>
      </c>
      <c r="I23" s="39"/>
    </row>
    <row r="24" ht="15.75" customHeight="1" spans="2:9">
      <c r="B24" s="57"/>
      <c r="C24" s="58"/>
      <c r="D24" s="28"/>
      <c r="E24" s="28"/>
      <c r="F24" s="58"/>
      <c r="G24" s="58"/>
      <c r="H24" s="58"/>
      <c r="I24" s="39"/>
    </row>
    <row r="25" ht="25.5" spans="2:9">
      <c r="B25" s="22" t="s">
        <v>138</v>
      </c>
      <c r="C25" s="56">
        <v>0</v>
      </c>
      <c r="D25" s="18">
        <f>D26</f>
        <v>607.59</v>
      </c>
      <c r="E25" s="18">
        <v>0</v>
      </c>
      <c r="F25" s="56">
        <f>F26</f>
        <v>212.66</v>
      </c>
      <c r="G25" s="56">
        <v>0</v>
      </c>
      <c r="H25" s="56">
        <v>0</v>
      </c>
      <c r="I25" s="39"/>
    </row>
    <row r="26" ht="25.5" spans="2:9">
      <c r="B26" s="57" t="s">
        <v>139</v>
      </c>
      <c r="C26" s="58">
        <v>0</v>
      </c>
      <c r="D26" s="28">
        <v>607.59</v>
      </c>
      <c r="E26" s="28">
        <v>0</v>
      </c>
      <c r="F26" s="58">
        <v>212.66</v>
      </c>
      <c r="G26" s="63">
        <v>0</v>
      </c>
      <c r="H26" s="58">
        <v>0</v>
      </c>
      <c r="I26" s="39"/>
    </row>
    <row r="27" spans="2:9">
      <c r="B27" s="29"/>
      <c r="C27" s="58"/>
      <c r="D27" s="28"/>
      <c r="E27" s="28"/>
      <c r="F27" s="58"/>
      <c r="G27" s="64"/>
      <c r="H27" s="64"/>
      <c r="I27" s="39"/>
    </row>
    <row r="28" spans="2:9">
      <c r="B28" s="57"/>
      <c r="C28" s="65"/>
      <c r="D28" s="28"/>
      <c r="E28" s="60"/>
      <c r="F28" s="65"/>
      <c r="G28" s="64"/>
      <c r="H28" s="64"/>
      <c r="I28" s="39"/>
    </row>
    <row r="29" spans="2:9">
      <c r="B29" s="22" t="s">
        <v>68</v>
      </c>
      <c r="C29" s="56">
        <f>C30+C33+C36+C40+C45+C48</f>
        <v>834490.85</v>
      </c>
      <c r="D29" s="18">
        <f>D30+D33+D36+D40+D45+D48</f>
        <v>917454</v>
      </c>
      <c r="E29" s="61">
        <v>0</v>
      </c>
      <c r="F29" s="56">
        <f>F30+F33+F36+F40+F45+F48</f>
        <v>902806.53</v>
      </c>
      <c r="G29" s="56">
        <f>F29/C29*100</f>
        <v>108.186510373361</v>
      </c>
      <c r="H29" s="56">
        <f>F29/D29*100</f>
        <v>98.4034654598487</v>
      </c>
      <c r="I29" s="39"/>
    </row>
    <row r="30" spans="2:9">
      <c r="B30" s="22" t="s">
        <v>125</v>
      </c>
      <c r="C30" s="56">
        <v>1284.52</v>
      </c>
      <c r="D30" s="18">
        <v>1100</v>
      </c>
      <c r="E30" s="18">
        <v>0</v>
      </c>
      <c r="F30" s="56">
        <f>F31</f>
        <v>1099.15</v>
      </c>
      <c r="G30" s="56">
        <v>0</v>
      </c>
      <c r="H30" s="56">
        <f>F30/D30*100</f>
        <v>99.9227272727273</v>
      </c>
      <c r="I30" s="39"/>
    </row>
    <row r="31" spans="2:9">
      <c r="B31" s="169" t="s">
        <v>126</v>
      </c>
      <c r="C31" s="56">
        <v>1284.52</v>
      </c>
      <c r="D31" s="28">
        <v>1100</v>
      </c>
      <c r="E31" s="28">
        <v>0</v>
      </c>
      <c r="F31" s="56">
        <v>1099.15</v>
      </c>
      <c r="G31" s="58">
        <v>0</v>
      </c>
      <c r="H31" s="58">
        <f>F31/D31*100</f>
        <v>99.9227272727273</v>
      </c>
      <c r="I31" s="39"/>
    </row>
    <row r="32" spans="2:9">
      <c r="B32" s="59" t="s">
        <v>58</v>
      </c>
      <c r="C32" s="56"/>
      <c r="D32" s="28"/>
      <c r="E32" s="28" t="s">
        <v>23</v>
      </c>
      <c r="F32" s="56"/>
      <c r="G32" s="58"/>
      <c r="H32" s="58"/>
      <c r="I32" s="39"/>
    </row>
    <row r="33" spans="2:9">
      <c r="B33" s="22" t="s">
        <v>127</v>
      </c>
      <c r="C33" s="56">
        <v>373.08</v>
      </c>
      <c r="D33" s="18">
        <f>D34</f>
        <v>4039.38</v>
      </c>
      <c r="E33" s="18">
        <v>0</v>
      </c>
      <c r="F33" s="56">
        <v>881.26</v>
      </c>
      <c r="G33" s="56">
        <f>F33/C33*100</f>
        <v>236.212072477753</v>
      </c>
      <c r="H33" s="56">
        <f>F33/D33*100</f>
        <v>21.8167144462764</v>
      </c>
      <c r="I33" s="39"/>
    </row>
    <row r="34" customHeight="1" spans="2:11">
      <c r="B34" s="57" t="s">
        <v>128</v>
      </c>
      <c r="C34" s="56">
        <v>373.08</v>
      </c>
      <c r="D34" s="28">
        <v>4039.38</v>
      </c>
      <c r="E34" s="28">
        <v>0</v>
      </c>
      <c r="F34" s="56">
        <v>881.26</v>
      </c>
      <c r="G34" s="58">
        <f>F34/C34*100</f>
        <v>236.212072477753</v>
      </c>
      <c r="H34" s="58">
        <f>F34/D34*100</f>
        <v>21.8167144462764</v>
      </c>
      <c r="I34" s="54"/>
      <c r="J34" s="53"/>
      <c r="K34" s="53"/>
    </row>
    <row r="35" spans="2:11">
      <c r="B35" s="57"/>
      <c r="C35" s="56"/>
      <c r="D35" s="28"/>
      <c r="E35" s="28" t="s">
        <v>23</v>
      </c>
      <c r="F35" s="56"/>
      <c r="G35" s="58"/>
      <c r="H35" s="58"/>
      <c r="I35" s="54"/>
      <c r="J35" s="53"/>
      <c r="K35" s="53"/>
    </row>
    <row r="36" spans="2:11">
      <c r="B36" s="66" t="s">
        <v>129</v>
      </c>
      <c r="C36" s="56">
        <f>C37</f>
        <v>135447.94</v>
      </c>
      <c r="D36" s="18">
        <f>D37</f>
        <v>131004.65</v>
      </c>
      <c r="E36" s="18">
        <v>0</v>
      </c>
      <c r="F36" s="56">
        <f>F37</f>
        <v>130274.45</v>
      </c>
      <c r="G36" s="56">
        <f>F36/C36*100</f>
        <v>96.1804587061272</v>
      </c>
      <c r="H36" s="56">
        <f>F36/D36*100</f>
        <v>99.4426152048801</v>
      </c>
      <c r="I36" s="54"/>
      <c r="J36" s="53"/>
      <c r="K36" s="53"/>
    </row>
    <row r="37" ht="25.5" spans="2:9">
      <c r="B37" s="57" t="s">
        <v>140</v>
      </c>
      <c r="C37" s="56">
        <v>135447.94</v>
      </c>
      <c r="D37" s="28">
        <v>131004.65</v>
      </c>
      <c r="E37" s="28">
        <v>0</v>
      </c>
      <c r="F37" s="56">
        <v>130274.45</v>
      </c>
      <c r="G37" s="58">
        <f>F37/C37*100</f>
        <v>96.1804587061272</v>
      </c>
      <c r="H37" s="58">
        <f>F37/D37*100</f>
        <v>99.4426152048801</v>
      </c>
      <c r="I37" s="39"/>
    </row>
    <row r="38" spans="2:9">
      <c r="B38" s="57" t="s">
        <v>141</v>
      </c>
      <c r="C38" s="56">
        <v>0</v>
      </c>
      <c r="D38" s="28">
        <v>0</v>
      </c>
      <c r="E38" s="28">
        <v>0</v>
      </c>
      <c r="F38" s="56">
        <v>0</v>
      </c>
      <c r="G38" s="58">
        <v>0</v>
      </c>
      <c r="H38" s="58">
        <v>0</v>
      </c>
      <c r="I38" s="39"/>
    </row>
    <row r="39" spans="2:9">
      <c r="B39" s="57"/>
      <c r="C39" s="56"/>
      <c r="D39" s="28"/>
      <c r="E39" s="28" t="s">
        <v>142</v>
      </c>
      <c r="F39" s="56"/>
      <c r="G39" s="58"/>
      <c r="H39" s="58"/>
      <c r="I39" s="39"/>
    </row>
    <row r="40" spans="2:9">
      <c r="B40" s="22" t="s">
        <v>132</v>
      </c>
      <c r="C40" s="56">
        <f>C41+C42+C43</f>
        <v>694515.25</v>
      </c>
      <c r="D40" s="61">
        <f>D41+D42+D43</f>
        <v>779395.98</v>
      </c>
      <c r="E40" s="18">
        <v>0</v>
      </c>
      <c r="F40" s="56">
        <f>F41+F42+F43</f>
        <v>770204.64</v>
      </c>
      <c r="G40" s="56">
        <f>F40/C40*100</f>
        <v>110.898160983506</v>
      </c>
      <c r="H40" s="56">
        <f>F40/D40*100</f>
        <v>98.820709852776</v>
      </c>
      <c r="I40" s="39"/>
    </row>
    <row r="41" spans="2:9">
      <c r="B41" s="62" t="s">
        <v>133</v>
      </c>
      <c r="C41" s="56">
        <v>28</v>
      </c>
      <c r="D41" s="60">
        <v>24</v>
      </c>
      <c r="E41" s="28">
        <v>0</v>
      </c>
      <c r="F41" s="56">
        <v>24</v>
      </c>
      <c r="G41" s="58">
        <v>0</v>
      </c>
      <c r="H41" s="58">
        <v>0</v>
      </c>
      <c r="I41" s="39"/>
    </row>
    <row r="42" spans="2:9">
      <c r="B42" s="62" t="s">
        <v>134</v>
      </c>
      <c r="C42" s="56">
        <v>675656.85</v>
      </c>
      <c r="D42" s="60">
        <v>777406.26</v>
      </c>
      <c r="E42" s="28">
        <v>0</v>
      </c>
      <c r="F42" s="56">
        <v>770180.64</v>
      </c>
      <c r="G42" s="58">
        <f>F42/C42*100</f>
        <v>113.989910706892</v>
      </c>
      <c r="H42" s="58">
        <f>F42/D42*100</f>
        <v>99.0705477468113</v>
      </c>
      <c r="I42" s="39"/>
    </row>
    <row r="43" spans="2:9">
      <c r="B43" s="62" t="s">
        <v>135</v>
      </c>
      <c r="C43" s="56">
        <v>18830.4</v>
      </c>
      <c r="D43" s="60">
        <v>1965.72</v>
      </c>
      <c r="E43" s="28">
        <v>0</v>
      </c>
      <c r="F43" s="56">
        <v>0</v>
      </c>
      <c r="G43" s="58">
        <f>F43/C43*100</f>
        <v>0</v>
      </c>
      <c r="H43" s="58">
        <f>F43/D43*100</f>
        <v>0</v>
      </c>
      <c r="I43" s="39"/>
    </row>
    <row r="44" spans="2:9">
      <c r="B44" s="62"/>
      <c r="C44" s="56"/>
      <c r="D44" s="28"/>
      <c r="E44" s="28"/>
      <c r="F44" s="56"/>
      <c r="G44" s="58"/>
      <c r="H44" s="58"/>
      <c r="I44" s="39"/>
    </row>
    <row r="45" spans="2:9">
      <c r="B45" s="22" t="s">
        <v>136</v>
      </c>
      <c r="C45" s="56">
        <v>2585.06</v>
      </c>
      <c r="D45" s="18">
        <f>D46</f>
        <v>347.03</v>
      </c>
      <c r="E45" s="18">
        <v>0</v>
      </c>
      <c r="F45" s="56">
        <f>F46</f>
        <v>347.03</v>
      </c>
      <c r="G45" s="56">
        <v>0</v>
      </c>
      <c r="H45" s="56">
        <f>F45/D45*100</f>
        <v>100</v>
      </c>
      <c r="I45" s="39"/>
    </row>
    <row r="46" spans="2:9">
      <c r="B46" s="62" t="s">
        <v>137</v>
      </c>
      <c r="C46" s="56">
        <v>2585.06</v>
      </c>
      <c r="D46" s="28">
        <v>347.03</v>
      </c>
      <c r="E46" s="28">
        <v>0</v>
      </c>
      <c r="F46" s="56">
        <v>347.03</v>
      </c>
      <c r="G46" s="58">
        <v>0</v>
      </c>
      <c r="H46" s="58">
        <f>F46/D46*100</f>
        <v>100</v>
      </c>
      <c r="I46" s="39"/>
    </row>
    <row r="47" spans="2:9">
      <c r="B47" s="62"/>
      <c r="C47" s="56"/>
      <c r="D47" s="28"/>
      <c r="E47" s="28"/>
      <c r="F47" s="56"/>
      <c r="G47" s="58"/>
      <c r="H47" s="58"/>
      <c r="I47" s="39"/>
    </row>
    <row r="48" ht="27.6" customHeight="1" spans="2:9">
      <c r="B48" s="22" t="s">
        <v>138</v>
      </c>
      <c r="C48" s="56">
        <v>285</v>
      </c>
      <c r="D48" s="18">
        <f>D49</f>
        <v>1566.96</v>
      </c>
      <c r="E48" s="18">
        <v>0</v>
      </c>
      <c r="F48" s="56">
        <v>0</v>
      </c>
      <c r="G48" s="56">
        <v>0</v>
      </c>
      <c r="H48" s="56">
        <f>F48/D48*100</f>
        <v>0</v>
      </c>
      <c r="I48" s="39"/>
    </row>
    <row r="49" ht="34.8" customHeight="1" spans="2:9">
      <c r="B49" s="57" t="s">
        <v>139</v>
      </c>
      <c r="C49" s="56">
        <v>285</v>
      </c>
      <c r="D49" s="28">
        <v>1566.96</v>
      </c>
      <c r="E49" s="28">
        <v>0</v>
      </c>
      <c r="F49" s="56">
        <v>0</v>
      </c>
      <c r="G49" s="58">
        <v>0</v>
      </c>
      <c r="H49" s="58">
        <f>F49/D49*100</f>
        <v>0</v>
      </c>
      <c r="I49" s="39"/>
    </row>
    <row r="50" spans="2:9">
      <c r="B50" s="29" t="s">
        <v>23</v>
      </c>
      <c r="C50" s="67"/>
      <c r="D50" s="68"/>
      <c r="E50" s="69"/>
      <c r="F50" s="67"/>
      <c r="G50" s="70"/>
      <c r="H50" s="70"/>
      <c r="I50" s="39"/>
    </row>
    <row r="51" spans="2:9">
      <c r="B51" s="39"/>
      <c r="C51" s="71"/>
      <c r="D51" s="72"/>
      <c r="E51" s="72"/>
      <c r="F51" s="73"/>
      <c r="G51" s="72"/>
      <c r="H51" s="72"/>
      <c r="I51" s="39"/>
    </row>
    <row r="52" spans="2:9">
      <c r="B52" s="39"/>
      <c r="C52" s="71"/>
      <c r="D52" s="72"/>
      <c r="E52" s="72"/>
      <c r="F52" s="73"/>
      <c r="G52" s="72"/>
      <c r="H52" s="72"/>
      <c r="I52" s="39"/>
    </row>
  </sheetData>
  <mergeCells count="1">
    <mergeCell ref="B2:H2"/>
  </mergeCells>
  <pageMargins left="0.7" right="0.7" top="0.75" bottom="0.75" header="0.3" footer="0.3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4"/>
  <sheetViews>
    <sheetView tabSelected="1" workbookViewId="0">
      <selection activeCell="G17" sqref="G17"/>
    </sheetView>
  </sheetViews>
  <sheetFormatPr defaultColWidth="9" defaultRowHeight="15"/>
  <cols>
    <col min="2" max="2" width="37.6666666666667" customWidth="1"/>
    <col min="3" max="6" width="25.3333333333333" customWidth="1"/>
    <col min="7" max="8" width="15.6666666666667" customWidth="1"/>
  </cols>
  <sheetData>
    <row r="1" ht="18" spans="2:8">
      <c r="B1" s="2"/>
      <c r="C1" s="2"/>
      <c r="D1" s="2"/>
      <c r="E1" s="2"/>
      <c r="F1" s="36"/>
      <c r="G1" s="36"/>
      <c r="H1" s="36"/>
    </row>
    <row r="2" ht="15.75" customHeight="1" spans="2:8">
      <c r="B2" s="3" t="s">
        <v>143</v>
      </c>
      <c r="C2" s="3"/>
      <c r="D2" s="3"/>
      <c r="E2" s="3"/>
      <c r="F2" s="3"/>
      <c r="G2" s="3"/>
      <c r="H2" s="3"/>
    </row>
    <row r="3" ht="18" spans="2:8">
      <c r="B3" s="4"/>
      <c r="C3" s="44"/>
      <c r="D3" s="4"/>
      <c r="E3" s="4"/>
      <c r="F3" s="45"/>
      <c r="G3" s="38"/>
      <c r="H3" s="38"/>
    </row>
    <row r="4" ht="25.5" spans="2:8">
      <c r="B4" s="46" t="s">
        <v>4</v>
      </c>
      <c r="C4" s="9" t="s">
        <v>144</v>
      </c>
      <c r="D4" s="9" t="s">
        <v>6</v>
      </c>
      <c r="E4" s="46" t="s">
        <v>7</v>
      </c>
      <c r="F4" s="9" t="s">
        <v>145</v>
      </c>
      <c r="G4" s="46" t="s">
        <v>9</v>
      </c>
      <c r="H4" s="46" t="s">
        <v>10</v>
      </c>
    </row>
    <row r="5" spans="2:8">
      <c r="B5" s="47">
        <v>1</v>
      </c>
      <c r="C5" s="13">
        <v>2</v>
      </c>
      <c r="D5" s="13">
        <v>3</v>
      </c>
      <c r="E5" s="47">
        <v>4</v>
      </c>
      <c r="F5" s="13">
        <v>5</v>
      </c>
      <c r="G5" s="47" t="s">
        <v>11</v>
      </c>
      <c r="H5" s="47" t="s">
        <v>12</v>
      </c>
    </row>
    <row r="6" ht="15.75" customHeight="1" spans="2:9">
      <c r="B6" s="48" t="s">
        <v>68</v>
      </c>
      <c r="C6" s="49">
        <v>834490.85</v>
      </c>
      <c r="D6" s="18">
        <v>917454</v>
      </c>
      <c r="E6" s="18">
        <v>0</v>
      </c>
      <c r="F6" s="49">
        <v>802806.53</v>
      </c>
      <c r="G6" s="49">
        <f>F6/C6*100</f>
        <v>96.2031554929572</v>
      </c>
      <c r="H6" s="49">
        <f>F6/D6*100</f>
        <v>87.5037364271124</v>
      </c>
      <c r="I6" s="43"/>
    </row>
    <row r="7" ht="15.75" customHeight="1" spans="2:9">
      <c r="B7" s="48" t="s">
        <v>146</v>
      </c>
      <c r="C7" s="49">
        <v>834490.85</v>
      </c>
      <c r="D7" s="18">
        <f ca="1">D8+D9</f>
        <v>917454</v>
      </c>
      <c r="E7" s="18">
        <v>0</v>
      </c>
      <c r="F7" s="49">
        <v>902806.53</v>
      </c>
      <c r="G7" s="49">
        <f>F7/C7*100</f>
        <v>108.186510373361</v>
      </c>
      <c r="H7" s="49">
        <f ca="1">F7/D7*100</f>
        <v>98.4034654598487</v>
      </c>
      <c r="I7" s="43"/>
    </row>
    <row r="8" spans="2:9">
      <c r="B8" s="170" t="s">
        <v>147</v>
      </c>
      <c r="C8" s="51">
        <v>701788.93</v>
      </c>
      <c r="D8" s="28">
        <v>895328.04</v>
      </c>
      <c r="E8" s="28">
        <v>0</v>
      </c>
      <c r="F8" s="51">
        <v>797164.35</v>
      </c>
      <c r="G8" s="51">
        <f>F8/C8*100</f>
        <v>113.590328362689</v>
      </c>
      <c r="H8" s="51">
        <f>F8/D8*100</f>
        <v>89.0360085226416</v>
      </c>
      <c r="I8" s="43"/>
    </row>
    <row r="9" spans="2:9">
      <c r="B9" s="52" t="s">
        <v>148</v>
      </c>
      <c r="C9" s="51">
        <f>C7-C8</f>
        <v>132701.92</v>
      </c>
      <c r="D9" s="28">
        <f ca="1">D7-D8</f>
        <v>22125.96</v>
      </c>
      <c r="E9" s="28">
        <v>0</v>
      </c>
      <c r="F9" s="51">
        <f>F7-F8</f>
        <v>105642.18</v>
      </c>
      <c r="G9" s="51">
        <f>F9/C9*100</f>
        <v>79.6086296264591</v>
      </c>
      <c r="H9" s="51">
        <f ca="1">F9/D9*100</f>
        <v>477.458062836596</v>
      </c>
      <c r="I9" s="43"/>
    </row>
    <row r="10" spans="2:8">
      <c r="B10" s="30" t="s">
        <v>46</v>
      </c>
      <c r="C10" s="51"/>
      <c r="D10" s="28"/>
      <c r="E10" s="28"/>
      <c r="F10" s="51"/>
      <c r="G10" s="51"/>
      <c r="H10" s="51"/>
    </row>
    <row r="11" spans="3:8">
      <c r="C11" s="43"/>
      <c r="D11" s="39"/>
      <c r="E11" s="39"/>
      <c r="F11" s="39"/>
      <c r="G11" s="39"/>
      <c r="H11" s="39"/>
    </row>
    <row r="12" spans="2:8">
      <c r="B12" s="53"/>
      <c r="C12" s="53"/>
      <c r="D12" s="53"/>
      <c r="E12" s="53"/>
      <c r="F12" s="54"/>
      <c r="G12" s="53"/>
      <c r="H12" s="53"/>
    </row>
    <row r="13" spans="2:8">
      <c r="B13" s="53"/>
      <c r="C13" s="53"/>
      <c r="D13" s="53"/>
      <c r="E13" s="53"/>
      <c r="F13" s="53"/>
      <c r="G13" s="53"/>
      <c r="H13" s="53"/>
    </row>
    <row r="14" spans="2:8">
      <c r="B14" s="53"/>
      <c r="C14" s="53"/>
      <c r="D14" s="53"/>
      <c r="E14" s="53"/>
      <c r="F14" s="53"/>
      <c r="G14" s="53"/>
      <c r="H14" s="53"/>
    </row>
  </sheetData>
  <mergeCells count="1">
    <mergeCell ref="B2:H2"/>
  </mergeCells>
  <pageMargins left="0.7" right="0.7" top="0.75" bottom="0.75" header="0.3" footer="0.3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30"/>
  <sheetViews>
    <sheetView topLeftCell="A112" workbookViewId="0">
      <selection activeCell="B23" sqref="B23"/>
    </sheetView>
  </sheetViews>
  <sheetFormatPr defaultColWidth="9" defaultRowHeight="15"/>
  <cols>
    <col min="2" max="2" width="7.43809523809524" customWidth="1"/>
    <col min="3" max="3" width="8.43809523809524" customWidth="1"/>
    <col min="4" max="4" width="25.4380952380952" customWidth="1"/>
    <col min="5" max="5" width="39" customWidth="1"/>
    <col min="6" max="8" width="24.3333333333333" customWidth="1"/>
    <col min="9" max="9" width="15.6666666666667" customWidth="1"/>
    <col min="10" max="10" width="24.3333333333333" customWidth="1"/>
  </cols>
  <sheetData>
    <row r="1" ht="18" spans="2:10">
      <c r="B1" s="2"/>
      <c r="C1" s="2"/>
      <c r="D1" s="2"/>
      <c r="E1" s="2"/>
      <c r="F1" s="2"/>
      <c r="G1" s="2"/>
      <c r="H1" s="2"/>
      <c r="I1" s="36"/>
      <c r="J1" s="36"/>
    </row>
    <row r="2" ht="18" customHeight="1" spans="2:10">
      <c r="B2" s="3" t="s">
        <v>149</v>
      </c>
      <c r="C2" s="3"/>
      <c r="D2" s="3"/>
      <c r="E2" s="3"/>
      <c r="F2" s="3"/>
      <c r="G2" s="3"/>
      <c r="H2" s="3"/>
      <c r="I2" s="3"/>
      <c r="J2" s="37"/>
    </row>
    <row r="3" ht="18" spans="2:10">
      <c r="B3" s="4"/>
      <c r="C3" s="4"/>
      <c r="D3" s="4"/>
      <c r="E3" s="4"/>
      <c r="F3" s="4"/>
      <c r="G3" s="4"/>
      <c r="H3" s="4"/>
      <c r="I3" s="38"/>
      <c r="J3" s="36"/>
    </row>
    <row r="4" ht="15.75" spans="2:9">
      <c r="B4" s="5" t="s">
        <v>150</v>
      </c>
      <c r="C4" s="5"/>
      <c r="D4" s="5"/>
      <c r="E4" s="5"/>
      <c r="F4" s="5"/>
      <c r="G4" s="5"/>
      <c r="H4" s="5"/>
      <c r="I4" s="5"/>
    </row>
    <row r="5" ht="18" spans="2:9">
      <c r="B5" s="4"/>
      <c r="C5" s="4"/>
      <c r="D5" s="4"/>
      <c r="E5" s="4"/>
      <c r="F5" s="4"/>
      <c r="G5" s="4"/>
      <c r="H5" s="4"/>
      <c r="I5" s="38"/>
    </row>
    <row r="6" ht="25.5" spans="2:9">
      <c r="B6" s="6" t="s">
        <v>4</v>
      </c>
      <c r="C6" s="7"/>
      <c r="D6" s="7"/>
      <c r="E6" s="8"/>
      <c r="F6" s="9" t="s">
        <v>6</v>
      </c>
      <c r="G6" s="9" t="s">
        <v>7</v>
      </c>
      <c r="H6" s="9" t="s">
        <v>145</v>
      </c>
      <c r="I6" s="9" t="s">
        <v>10</v>
      </c>
    </row>
    <row r="7" s="1" customFormat="1" ht="11.25" spans="2:9">
      <c r="B7" s="10">
        <v>1</v>
      </c>
      <c r="C7" s="11"/>
      <c r="D7" s="11"/>
      <c r="E7" s="12"/>
      <c r="F7" s="13">
        <v>2</v>
      </c>
      <c r="G7" s="13">
        <v>3</v>
      </c>
      <c r="H7" s="13">
        <v>4</v>
      </c>
      <c r="I7" s="13" t="s">
        <v>151</v>
      </c>
    </row>
    <row r="8" ht="30" customHeight="1" spans="2:10">
      <c r="B8" s="14">
        <v>12583</v>
      </c>
      <c r="C8" s="15"/>
      <c r="D8" s="16"/>
      <c r="E8" s="16" t="s">
        <v>152</v>
      </c>
      <c r="F8" s="17">
        <f>F9</f>
        <v>917454</v>
      </c>
      <c r="G8" s="18">
        <v>0</v>
      </c>
      <c r="H8" s="18">
        <f>H9</f>
        <v>902806.53</v>
      </c>
      <c r="I8" s="18">
        <f>H8/F8*100</f>
        <v>98.4034654598487</v>
      </c>
      <c r="J8" s="39"/>
    </row>
    <row r="9" ht="30" customHeight="1" spans="2:10">
      <c r="B9" s="14" t="s">
        <v>153</v>
      </c>
      <c r="C9" s="15"/>
      <c r="D9" s="16"/>
      <c r="E9" s="16" t="s">
        <v>154</v>
      </c>
      <c r="F9" s="17">
        <f>F10+F51</f>
        <v>917454</v>
      </c>
      <c r="G9" s="18">
        <v>0</v>
      </c>
      <c r="H9" s="18">
        <f>H10+H51</f>
        <v>902806.53</v>
      </c>
      <c r="I9" s="18">
        <f>H9/F9*100</f>
        <v>98.4034654598487</v>
      </c>
      <c r="J9" s="39"/>
    </row>
    <row r="10" ht="30" customHeight="1" spans="2:10">
      <c r="B10" s="14" t="s">
        <v>155</v>
      </c>
      <c r="C10" s="15"/>
      <c r="D10" s="16"/>
      <c r="E10" s="16" t="s">
        <v>156</v>
      </c>
      <c r="F10" s="17">
        <f>F11+F19+F24+F29+F36+F41+F46</f>
        <v>23325.96</v>
      </c>
      <c r="G10" s="18">
        <v>0</v>
      </c>
      <c r="H10" s="18">
        <f>H11+H19+H24+H29+H36+H41+H46</f>
        <v>18602.36</v>
      </c>
      <c r="I10" s="18">
        <f>H10/F10*100</f>
        <v>79.7496008738761</v>
      </c>
      <c r="J10" s="39"/>
    </row>
    <row r="11" ht="30" customHeight="1" spans="2:10">
      <c r="B11" s="14" t="s">
        <v>157</v>
      </c>
      <c r="C11" s="15"/>
      <c r="D11" s="16"/>
      <c r="E11" s="16" t="s">
        <v>158</v>
      </c>
      <c r="F11" s="17">
        <f>F12+F15</f>
        <v>1200</v>
      </c>
      <c r="G11" s="18">
        <v>0</v>
      </c>
      <c r="H11" s="18">
        <f>H12+H15</f>
        <v>1389.58</v>
      </c>
      <c r="I11" s="18">
        <v>99.92</v>
      </c>
      <c r="J11" s="39"/>
    </row>
    <row r="12" ht="30" customHeight="1" spans="2:10">
      <c r="B12" s="19" t="s">
        <v>159</v>
      </c>
      <c r="C12" s="20"/>
      <c r="D12" s="21"/>
      <c r="E12" s="166" t="s">
        <v>160</v>
      </c>
      <c r="F12" s="17">
        <f>F13</f>
        <v>1100</v>
      </c>
      <c r="G12" s="18">
        <v>0</v>
      </c>
      <c r="H12" s="18">
        <f>H13</f>
        <v>1099.15</v>
      </c>
      <c r="I12" s="18">
        <f>H12/F12*100</f>
        <v>99.9227272727273</v>
      </c>
      <c r="J12" s="39"/>
    </row>
    <row r="13" ht="30" customHeight="1" spans="2:10">
      <c r="B13" s="19"/>
      <c r="C13" s="20">
        <v>42</v>
      </c>
      <c r="D13" s="21"/>
      <c r="E13" s="166" t="s">
        <v>161</v>
      </c>
      <c r="F13" s="17">
        <v>1100</v>
      </c>
      <c r="G13" s="18">
        <v>0</v>
      </c>
      <c r="H13" s="18">
        <f>H14</f>
        <v>1099.15</v>
      </c>
      <c r="I13" s="18">
        <f>H13/F13*100</f>
        <v>99.9227272727273</v>
      </c>
      <c r="J13" s="39"/>
    </row>
    <row r="14" ht="30" customHeight="1" spans="2:10">
      <c r="B14" s="23"/>
      <c r="C14" s="24"/>
      <c r="D14" s="25">
        <v>42411</v>
      </c>
      <c r="E14" s="26" t="s">
        <v>119</v>
      </c>
      <c r="F14" s="27">
        <v>0</v>
      </c>
      <c r="G14" s="28">
        <v>0</v>
      </c>
      <c r="H14" s="28">
        <v>1099.15</v>
      </c>
      <c r="I14" s="28">
        <v>0</v>
      </c>
      <c r="J14" s="39"/>
    </row>
    <row r="15" ht="30" customHeight="1" spans="2:10">
      <c r="B15" s="19" t="s">
        <v>162</v>
      </c>
      <c r="C15" s="20"/>
      <c r="D15" s="21"/>
      <c r="E15" s="22" t="s">
        <v>163</v>
      </c>
      <c r="F15" s="17">
        <f>F16</f>
        <v>100</v>
      </c>
      <c r="G15" s="18">
        <v>0</v>
      </c>
      <c r="H15" s="18">
        <f>H16</f>
        <v>290.43</v>
      </c>
      <c r="I15" s="18">
        <f>H15/F15*100</f>
        <v>290.43</v>
      </c>
      <c r="J15" s="39"/>
    </row>
    <row r="16" ht="30" customHeight="1" spans="2:10">
      <c r="B16" s="19"/>
      <c r="C16" s="20">
        <v>42</v>
      </c>
      <c r="D16" s="21"/>
      <c r="E16" s="166" t="s">
        <v>161</v>
      </c>
      <c r="F16" s="17">
        <v>100</v>
      </c>
      <c r="G16" s="18">
        <v>0</v>
      </c>
      <c r="H16" s="18">
        <f>H17</f>
        <v>290.43</v>
      </c>
      <c r="I16" s="18">
        <f>H16/F16*100</f>
        <v>290.43</v>
      </c>
      <c r="J16" s="39"/>
    </row>
    <row r="17" ht="30" customHeight="1" spans="2:10">
      <c r="B17" s="23"/>
      <c r="C17" s="24"/>
      <c r="D17" s="25">
        <v>42411</v>
      </c>
      <c r="E17" s="26" t="s">
        <v>119</v>
      </c>
      <c r="F17" s="27">
        <v>0</v>
      </c>
      <c r="G17" s="28">
        <v>0</v>
      </c>
      <c r="H17" s="28">
        <v>290.43</v>
      </c>
      <c r="I17" s="28">
        <v>0</v>
      </c>
      <c r="J17" s="39"/>
    </row>
    <row r="18" ht="13.2" customHeight="1" spans="2:10">
      <c r="B18" s="14" t="s">
        <v>46</v>
      </c>
      <c r="C18" s="15"/>
      <c r="D18" s="16"/>
      <c r="E18" s="16"/>
      <c r="F18" s="17"/>
      <c r="G18" s="18"/>
      <c r="H18" s="18"/>
      <c r="I18" s="18"/>
      <c r="J18" s="39"/>
    </row>
    <row r="19" ht="30" customHeight="1" spans="2:10">
      <c r="B19" s="14" t="s">
        <v>164</v>
      </c>
      <c r="C19" s="15"/>
      <c r="D19" s="16"/>
      <c r="E19" s="16" t="s">
        <v>165</v>
      </c>
      <c r="F19" s="17">
        <v>729.98</v>
      </c>
      <c r="G19" s="18">
        <v>0</v>
      </c>
      <c r="H19" s="18">
        <v>729.96</v>
      </c>
      <c r="I19" s="18">
        <f>H19/F19*100</f>
        <v>99.9972601989096</v>
      </c>
      <c r="J19" s="39"/>
    </row>
    <row r="20" ht="30" customHeight="1" spans="2:10">
      <c r="B20" s="19" t="s">
        <v>166</v>
      </c>
      <c r="C20" s="20"/>
      <c r="D20" s="21"/>
      <c r="E20" s="166" t="s">
        <v>167</v>
      </c>
      <c r="F20" s="17">
        <v>729.98</v>
      </c>
      <c r="G20" s="18">
        <v>0</v>
      </c>
      <c r="H20" s="18">
        <v>729.96</v>
      </c>
      <c r="I20" s="18">
        <f t="shared" ref="I20:I21" si="0">H20/F20*100</f>
        <v>99.9972601989096</v>
      </c>
      <c r="J20" s="39"/>
    </row>
    <row r="21" ht="30" customHeight="1" spans="2:10">
      <c r="B21" s="19"/>
      <c r="C21" s="20">
        <v>32</v>
      </c>
      <c r="D21" s="21"/>
      <c r="E21" s="22" t="s">
        <v>168</v>
      </c>
      <c r="F21" s="17">
        <v>729.98</v>
      </c>
      <c r="G21" s="18">
        <v>0</v>
      </c>
      <c r="H21" s="18">
        <v>729.96</v>
      </c>
      <c r="I21" s="18">
        <f t="shared" si="0"/>
        <v>99.9972601989096</v>
      </c>
      <c r="J21" s="39"/>
    </row>
    <row r="22" ht="24" customHeight="1" spans="2:10">
      <c r="B22" s="23"/>
      <c r="C22" s="24"/>
      <c r="D22" s="25">
        <v>3237</v>
      </c>
      <c r="E22" s="29" t="s">
        <v>169</v>
      </c>
      <c r="F22" s="27">
        <v>0</v>
      </c>
      <c r="G22" s="28">
        <v>0</v>
      </c>
      <c r="H22" s="28">
        <v>729.96</v>
      </c>
      <c r="I22" s="28">
        <v>0</v>
      </c>
      <c r="J22" s="39"/>
    </row>
    <row r="23" ht="13.8" customHeight="1" spans="2:10">
      <c r="B23" s="19" t="s">
        <v>46</v>
      </c>
      <c r="C23" s="24"/>
      <c r="D23" s="25"/>
      <c r="E23" s="29"/>
      <c r="F23" s="27"/>
      <c r="G23" s="28"/>
      <c r="H23" s="28"/>
      <c r="I23" s="28"/>
      <c r="J23" s="39"/>
    </row>
    <row r="24" ht="28.8" customHeight="1" spans="2:10">
      <c r="B24" s="14" t="s">
        <v>170</v>
      </c>
      <c r="C24" s="15"/>
      <c r="D24" s="16"/>
      <c r="E24" s="22" t="s">
        <v>171</v>
      </c>
      <c r="F24" s="17">
        <v>6000</v>
      </c>
      <c r="G24" s="18">
        <v>0</v>
      </c>
      <c r="H24" s="18">
        <v>3842.89</v>
      </c>
      <c r="I24" s="18">
        <f>H24/F24*100</f>
        <v>64.0481666666667</v>
      </c>
      <c r="J24" s="39"/>
    </row>
    <row r="25" ht="31.8" customHeight="1" spans="2:10">
      <c r="B25" s="19" t="s">
        <v>162</v>
      </c>
      <c r="C25" s="20"/>
      <c r="D25" s="21"/>
      <c r="E25" s="166" t="s">
        <v>163</v>
      </c>
      <c r="F25" s="17">
        <v>6000</v>
      </c>
      <c r="G25" s="18">
        <v>0</v>
      </c>
      <c r="H25" s="18">
        <v>3842.89</v>
      </c>
      <c r="I25" s="18">
        <f>H25/F25*100</f>
        <v>64.0481666666667</v>
      </c>
      <c r="J25" s="39"/>
    </row>
    <row r="26" ht="30.6" customHeight="1" spans="2:10">
      <c r="B26" s="19"/>
      <c r="C26" s="20">
        <v>42</v>
      </c>
      <c r="D26" s="21"/>
      <c r="E26" s="166" t="s">
        <v>161</v>
      </c>
      <c r="F26" s="17">
        <v>6000</v>
      </c>
      <c r="G26" s="18">
        <v>0</v>
      </c>
      <c r="H26" s="18">
        <v>3842.89</v>
      </c>
      <c r="I26" s="18">
        <f>H26/F26*100</f>
        <v>64.0481666666667</v>
      </c>
      <c r="J26" s="39"/>
    </row>
    <row r="27" ht="31.8" customHeight="1" spans="2:10">
      <c r="B27" s="23"/>
      <c r="C27" s="24"/>
      <c r="D27" s="25">
        <v>4241</v>
      </c>
      <c r="E27" s="162" t="s">
        <v>119</v>
      </c>
      <c r="F27" s="27">
        <v>0</v>
      </c>
      <c r="G27" s="28">
        <v>0</v>
      </c>
      <c r="H27" s="28">
        <v>0</v>
      </c>
      <c r="I27" s="28">
        <v>0</v>
      </c>
      <c r="J27" s="39"/>
    </row>
    <row r="28" ht="18.6" customHeight="1" spans="2:10">
      <c r="B28" s="19" t="s">
        <v>46</v>
      </c>
      <c r="C28" s="24" t="s">
        <v>23</v>
      </c>
      <c r="D28" s="25" t="s">
        <v>23</v>
      </c>
      <c r="E28" s="167" t="s">
        <v>23</v>
      </c>
      <c r="F28" s="27" t="s">
        <v>23</v>
      </c>
      <c r="G28" s="28" t="s">
        <v>23</v>
      </c>
      <c r="H28" s="28" t="s">
        <v>23</v>
      </c>
      <c r="I28" s="28" t="s">
        <v>23</v>
      </c>
      <c r="J28" s="39"/>
    </row>
    <row r="29" ht="25.8" customHeight="1" spans="2:10">
      <c r="B29" s="19" t="s">
        <v>172</v>
      </c>
      <c r="C29" s="20"/>
      <c r="D29" s="21"/>
      <c r="E29" s="22" t="s">
        <v>173</v>
      </c>
      <c r="F29" s="17">
        <f>F30+F33</f>
        <v>2312.59</v>
      </c>
      <c r="G29" s="18">
        <v>0</v>
      </c>
      <c r="H29" s="18">
        <v>0</v>
      </c>
      <c r="I29" s="18">
        <v>0</v>
      </c>
      <c r="J29" s="39"/>
    </row>
    <row r="30" ht="25.8" customHeight="1" spans="2:10">
      <c r="B30" s="19" t="s">
        <v>162</v>
      </c>
      <c r="C30" s="20"/>
      <c r="D30" s="21"/>
      <c r="E30" s="22" t="s">
        <v>163</v>
      </c>
      <c r="F30" s="17">
        <f>F31</f>
        <v>346.87</v>
      </c>
      <c r="G30" s="18">
        <v>0</v>
      </c>
      <c r="H30" s="18">
        <v>0</v>
      </c>
      <c r="I30" s="18">
        <v>0</v>
      </c>
      <c r="J30" s="39"/>
    </row>
    <row r="31" ht="16.2" customHeight="1" spans="2:10">
      <c r="B31" s="23"/>
      <c r="C31" s="20">
        <v>32</v>
      </c>
      <c r="D31" s="21"/>
      <c r="E31" s="22" t="s">
        <v>174</v>
      </c>
      <c r="F31" s="17">
        <v>346.87</v>
      </c>
      <c r="G31" s="18">
        <v>0</v>
      </c>
      <c r="H31" s="18">
        <v>0</v>
      </c>
      <c r="I31" s="18">
        <v>0</v>
      </c>
      <c r="J31" s="39"/>
    </row>
    <row r="32" customHeight="1" spans="2:10">
      <c r="B32" s="19"/>
      <c r="C32" s="20"/>
      <c r="D32" s="21" t="s">
        <v>23</v>
      </c>
      <c r="E32" s="22"/>
      <c r="F32" s="17"/>
      <c r="G32" s="28"/>
      <c r="H32" s="28" t="s">
        <v>23</v>
      </c>
      <c r="I32" s="28"/>
      <c r="J32" s="39"/>
    </row>
    <row r="33" ht="26.4" customHeight="1" spans="2:10">
      <c r="B33" s="19" t="s">
        <v>175</v>
      </c>
      <c r="C33" s="20"/>
      <c r="D33" s="21"/>
      <c r="E33" s="22" t="s">
        <v>176</v>
      </c>
      <c r="F33" s="17">
        <f>F34</f>
        <v>1965.72</v>
      </c>
      <c r="G33" s="18">
        <v>0</v>
      </c>
      <c r="H33" s="18">
        <v>0</v>
      </c>
      <c r="I33" s="18">
        <v>0</v>
      </c>
      <c r="J33" s="39"/>
    </row>
    <row r="34" spans="2:10">
      <c r="B34" s="19"/>
      <c r="C34" s="20">
        <v>32</v>
      </c>
      <c r="D34" s="25"/>
      <c r="E34" s="22" t="s">
        <v>177</v>
      </c>
      <c r="F34" s="17">
        <v>1965.72</v>
      </c>
      <c r="G34" s="18">
        <v>0</v>
      </c>
      <c r="H34" s="18">
        <v>0</v>
      </c>
      <c r="I34" s="18">
        <v>0</v>
      </c>
      <c r="J34" s="39"/>
    </row>
    <row r="35" spans="2:10">
      <c r="B35" s="23" t="s">
        <v>46</v>
      </c>
      <c r="C35" s="24"/>
      <c r="D35" s="25"/>
      <c r="E35" s="29"/>
      <c r="F35" s="27"/>
      <c r="G35" s="28"/>
      <c r="H35" s="28"/>
      <c r="I35" s="28"/>
      <c r="J35" s="39"/>
    </row>
    <row r="36" spans="2:10">
      <c r="B36" s="19" t="s">
        <v>178</v>
      </c>
      <c r="C36" s="20"/>
      <c r="D36" s="21"/>
      <c r="E36" s="22" t="s">
        <v>179</v>
      </c>
      <c r="F36" s="17">
        <f>F37</f>
        <v>24</v>
      </c>
      <c r="G36" s="18">
        <v>0</v>
      </c>
      <c r="H36" s="18">
        <v>24</v>
      </c>
      <c r="I36" s="18">
        <v>100</v>
      </c>
      <c r="J36" s="39"/>
    </row>
    <row r="37" spans="2:10">
      <c r="B37" s="19" t="s">
        <v>180</v>
      </c>
      <c r="C37" s="20"/>
      <c r="D37" s="21"/>
      <c r="E37" s="22" t="s">
        <v>181</v>
      </c>
      <c r="F37" s="17">
        <f>F38</f>
        <v>24</v>
      </c>
      <c r="G37" s="18">
        <v>0</v>
      </c>
      <c r="H37" s="18">
        <v>24</v>
      </c>
      <c r="I37" s="18">
        <v>100</v>
      </c>
      <c r="J37" s="39"/>
    </row>
    <row r="38" spans="2:10">
      <c r="B38" s="19"/>
      <c r="C38" s="20">
        <v>32</v>
      </c>
      <c r="D38" s="21"/>
      <c r="E38" s="29" t="s">
        <v>177</v>
      </c>
      <c r="F38" s="27">
        <v>24</v>
      </c>
      <c r="G38" s="28">
        <v>0</v>
      </c>
      <c r="H38" s="28">
        <v>24</v>
      </c>
      <c r="I38" s="28">
        <v>100</v>
      </c>
      <c r="J38" s="39"/>
    </row>
    <row r="39" spans="2:10">
      <c r="B39" s="19"/>
      <c r="C39" s="20"/>
      <c r="D39" s="25">
        <v>3222</v>
      </c>
      <c r="E39" s="29" t="s">
        <v>85</v>
      </c>
      <c r="F39" s="27">
        <v>0</v>
      </c>
      <c r="G39" s="28">
        <v>0</v>
      </c>
      <c r="H39" s="28">
        <v>0</v>
      </c>
      <c r="I39" s="28">
        <v>0</v>
      </c>
      <c r="J39" s="39"/>
    </row>
    <row r="40" spans="2:10">
      <c r="B40" s="19" t="s">
        <v>46</v>
      </c>
      <c r="C40" s="20"/>
      <c r="D40" s="21"/>
      <c r="E40" s="29"/>
      <c r="F40" s="31"/>
      <c r="G40" s="28"/>
      <c r="H40" s="28"/>
      <c r="I40" s="28"/>
      <c r="J40" s="39"/>
    </row>
    <row r="41" ht="30.6" customHeight="1" spans="2:10">
      <c r="B41" s="19" t="s">
        <v>182</v>
      </c>
      <c r="C41" s="20"/>
      <c r="D41" s="21"/>
      <c r="E41" s="22" t="s">
        <v>183</v>
      </c>
      <c r="F41" s="17">
        <f>F42</f>
        <v>12921.01</v>
      </c>
      <c r="G41" s="18">
        <v>0</v>
      </c>
      <c r="H41" s="18">
        <f>H42</f>
        <v>12477.55</v>
      </c>
      <c r="I41" s="18">
        <f>H41/F41*100</f>
        <v>96.5679153564621</v>
      </c>
      <c r="J41" s="39"/>
    </row>
    <row r="42" spans="2:10">
      <c r="B42" s="19" t="s">
        <v>162</v>
      </c>
      <c r="C42" s="20"/>
      <c r="D42" s="21"/>
      <c r="E42" s="22" t="s">
        <v>163</v>
      </c>
      <c r="F42" s="17">
        <f>F43</f>
        <v>12921.01</v>
      </c>
      <c r="G42" s="18">
        <v>0</v>
      </c>
      <c r="H42" s="18">
        <f>H43</f>
        <v>12477.55</v>
      </c>
      <c r="I42" s="18">
        <f>H42/F42*100</f>
        <v>96.5679153564621</v>
      </c>
      <c r="J42" s="39"/>
    </row>
    <row r="43" spans="2:10">
      <c r="B43" s="19"/>
      <c r="C43" s="20">
        <v>32</v>
      </c>
      <c r="D43" s="21"/>
      <c r="E43" s="29" t="s">
        <v>177</v>
      </c>
      <c r="F43" s="27">
        <v>12921.01</v>
      </c>
      <c r="G43" s="28">
        <v>0</v>
      </c>
      <c r="H43" s="28">
        <f>H44</f>
        <v>12477.55</v>
      </c>
      <c r="I43" s="28">
        <f>H43/F43*100</f>
        <v>96.5679153564621</v>
      </c>
      <c r="J43" s="39"/>
    </row>
    <row r="44" spans="2:10">
      <c r="B44" s="19"/>
      <c r="C44" s="20"/>
      <c r="D44" s="25">
        <v>3222</v>
      </c>
      <c r="E44" s="29" t="s">
        <v>85</v>
      </c>
      <c r="F44" s="27">
        <v>0</v>
      </c>
      <c r="G44" s="28">
        <v>0</v>
      </c>
      <c r="H44" s="28">
        <v>12477.55</v>
      </c>
      <c r="I44" s="28">
        <v>0</v>
      </c>
      <c r="J44" s="39"/>
    </row>
    <row r="45" spans="2:10">
      <c r="B45" s="19" t="s">
        <v>46</v>
      </c>
      <c r="C45" s="20"/>
      <c r="D45" s="21"/>
      <c r="E45" s="22"/>
      <c r="F45" s="27"/>
      <c r="G45" s="28"/>
      <c r="H45" s="28"/>
      <c r="I45" s="28"/>
      <c r="J45" s="39"/>
    </row>
    <row r="46" ht="26.4" customHeight="1" spans="2:10">
      <c r="B46" s="19" t="s">
        <v>182</v>
      </c>
      <c r="C46" s="20"/>
      <c r="D46" s="21"/>
      <c r="E46" s="22" t="s">
        <v>184</v>
      </c>
      <c r="F46" s="17">
        <f>F47</f>
        <v>138.38</v>
      </c>
      <c r="G46" s="18">
        <v>0</v>
      </c>
      <c r="H46" s="18">
        <f>H47</f>
        <v>138.38</v>
      </c>
      <c r="I46" s="18">
        <v>100</v>
      </c>
      <c r="J46" s="39"/>
    </row>
    <row r="47" ht="14.4" customHeight="1" spans="2:10">
      <c r="B47" s="19" t="s">
        <v>162</v>
      </c>
      <c r="C47" s="20"/>
      <c r="D47" s="21"/>
      <c r="E47" s="22" t="s">
        <v>163</v>
      </c>
      <c r="F47" s="17">
        <f>F48</f>
        <v>138.38</v>
      </c>
      <c r="G47" s="18">
        <v>0</v>
      </c>
      <c r="H47" s="18">
        <f>H48</f>
        <v>138.38</v>
      </c>
      <c r="I47" s="18">
        <v>100</v>
      </c>
      <c r="J47" s="39"/>
    </row>
    <row r="48" ht="14.4" customHeight="1" spans="2:10">
      <c r="B48" s="19"/>
      <c r="C48" s="20">
        <v>38</v>
      </c>
      <c r="D48" s="21"/>
      <c r="E48" s="22" t="s">
        <v>185</v>
      </c>
      <c r="F48" s="17">
        <v>138.38</v>
      </c>
      <c r="G48" s="18">
        <v>0</v>
      </c>
      <c r="H48" s="18">
        <f>H49</f>
        <v>138.38</v>
      </c>
      <c r="I48" s="18">
        <v>100</v>
      </c>
      <c r="J48" s="39"/>
    </row>
    <row r="49" ht="14.4" customHeight="1" spans="2:10">
      <c r="B49" s="23"/>
      <c r="C49" s="32" t="s">
        <v>23</v>
      </c>
      <c r="D49" s="25">
        <v>3812</v>
      </c>
      <c r="E49" s="29" t="s">
        <v>186</v>
      </c>
      <c r="F49" s="27">
        <v>0</v>
      </c>
      <c r="G49" s="28">
        <v>0</v>
      </c>
      <c r="H49" s="28">
        <v>138.38</v>
      </c>
      <c r="I49" s="28">
        <v>0</v>
      </c>
      <c r="J49" s="39"/>
    </row>
    <row r="50" ht="14.4" customHeight="1" spans="2:10">
      <c r="B50" s="19" t="s">
        <v>46</v>
      </c>
      <c r="C50" s="20"/>
      <c r="D50" s="21"/>
      <c r="E50" s="22"/>
      <c r="F50" s="27"/>
      <c r="G50" s="28"/>
      <c r="H50" s="28" t="s">
        <v>23</v>
      </c>
      <c r="I50" s="28"/>
      <c r="J50" s="39"/>
    </row>
    <row r="51" ht="23.4" customHeight="1" spans="2:10">
      <c r="B51" s="33" t="s">
        <v>187</v>
      </c>
      <c r="C51" s="34"/>
      <c r="D51" s="35"/>
      <c r="E51" s="22" t="s">
        <v>188</v>
      </c>
      <c r="F51" s="17">
        <f>F52+F99+F117</f>
        <v>894128.04</v>
      </c>
      <c r="G51" s="18">
        <v>0</v>
      </c>
      <c r="H51" s="18">
        <f>H52+H99+H117</f>
        <v>884204.17</v>
      </c>
      <c r="I51" s="18">
        <f>H51/F51*100</f>
        <v>98.890106387895</v>
      </c>
      <c r="J51" s="39"/>
    </row>
    <row r="52" ht="27" customHeight="1" spans="2:10">
      <c r="B52" s="19" t="s">
        <v>189</v>
      </c>
      <c r="C52" s="20"/>
      <c r="D52" s="21"/>
      <c r="E52" s="22" t="s">
        <v>190</v>
      </c>
      <c r="F52" s="17">
        <f>F53+F67+F75+F95</f>
        <v>802237.14</v>
      </c>
      <c r="G52" s="18">
        <v>0</v>
      </c>
      <c r="H52" s="18">
        <f>H53+H67+H74+H95</f>
        <v>794780.23</v>
      </c>
      <c r="I52" s="18">
        <f>H52/F52*100</f>
        <v>99.0704855673972</v>
      </c>
      <c r="J52" s="39"/>
    </row>
    <row r="53" ht="19.2" customHeight="1" spans="2:10">
      <c r="B53" s="19" t="s">
        <v>162</v>
      </c>
      <c r="C53" s="20"/>
      <c r="D53" s="21"/>
      <c r="E53" s="166" t="s">
        <v>163</v>
      </c>
      <c r="F53" s="17">
        <f>F54+F58</f>
        <v>757000</v>
      </c>
      <c r="G53" s="18">
        <v>0</v>
      </c>
      <c r="H53" s="18">
        <f>H54+H58</f>
        <v>753431.39</v>
      </c>
      <c r="I53" s="18">
        <f>H53/F53*100</f>
        <v>99.5285852047556</v>
      </c>
      <c r="J53" s="39"/>
    </row>
    <row r="54" spans="2:10">
      <c r="B54" s="19"/>
      <c r="C54" s="20">
        <v>31</v>
      </c>
      <c r="D54" s="21"/>
      <c r="E54" s="166" t="s">
        <v>168</v>
      </c>
      <c r="F54" s="17">
        <v>705000</v>
      </c>
      <c r="G54" s="18">
        <v>0</v>
      </c>
      <c r="H54" s="18">
        <f>H55+H56+H57</f>
        <v>700580.45</v>
      </c>
      <c r="I54" s="18">
        <f>H54/F54*100</f>
        <v>99.3731134751773</v>
      </c>
      <c r="J54" s="39"/>
    </row>
    <row r="55" spans="2:10">
      <c r="B55" s="23"/>
      <c r="C55" s="24"/>
      <c r="D55" s="25">
        <v>3111</v>
      </c>
      <c r="E55" s="29" t="s">
        <v>72</v>
      </c>
      <c r="F55" s="27">
        <v>0</v>
      </c>
      <c r="G55" s="28">
        <v>0</v>
      </c>
      <c r="H55" s="28">
        <v>578094.06</v>
      </c>
      <c r="I55" s="28">
        <v>0</v>
      </c>
      <c r="J55" s="39"/>
    </row>
    <row r="56" spans="2:10">
      <c r="B56" s="23"/>
      <c r="C56" s="24"/>
      <c r="D56" s="25">
        <v>3121</v>
      </c>
      <c r="E56" s="29" t="s">
        <v>73</v>
      </c>
      <c r="F56" s="27">
        <v>0</v>
      </c>
      <c r="G56" s="28">
        <v>0</v>
      </c>
      <c r="H56" s="28">
        <v>27079.17</v>
      </c>
      <c r="I56" s="28">
        <v>0</v>
      </c>
      <c r="J56" s="39"/>
    </row>
    <row r="57" spans="2:10">
      <c r="B57" s="23"/>
      <c r="C57" s="24"/>
      <c r="D57" s="25">
        <v>3132</v>
      </c>
      <c r="E57" s="29" t="s">
        <v>74</v>
      </c>
      <c r="F57" s="27">
        <v>0</v>
      </c>
      <c r="G57" s="28">
        <v>0</v>
      </c>
      <c r="H57" s="28">
        <v>95407.22</v>
      </c>
      <c r="I57" s="28">
        <v>0</v>
      </c>
      <c r="J57" s="39"/>
    </row>
    <row r="58" spans="2:10">
      <c r="B58" s="19"/>
      <c r="C58" s="20">
        <v>32</v>
      </c>
      <c r="D58" s="21"/>
      <c r="E58" s="22" t="s">
        <v>177</v>
      </c>
      <c r="F58" s="17">
        <v>52000</v>
      </c>
      <c r="G58" s="18">
        <v>0</v>
      </c>
      <c r="H58" s="18">
        <f>H59+H60+H61+H62+H63+H64+H65</f>
        <v>52850.94</v>
      </c>
      <c r="I58" s="18">
        <f>H58/F58*100</f>
        <v>101.636423076923</v>
      </c>
      <c r="J58" s="39"/>
    </row>
    <row r="59" spans="2:10">
      <c r="B59" s="19"/>
      <c r="C59" s="20"/>
      <c r="D59" s="25">
        <v>3211</v>
      </c>
      <c r="E59" s="29" t="s">
        <v>79</v>
      </c>
      <c r="F59" s="27">
        <v>0</v>
      </c>
      <c r="G59" s="28">
        <v>0</v>
      </c>
      <c r="H59" s="28">
        <v>0</v>
      </c>
      <c r="I59" s="28">
        <v>0</v>
      </c>
      <c r="J59" s="39"/>
    </row>
    <row r="60" spans="2:10">
      <c r="B60" s="23"/>
      <c r="C60" s="24"/>
      <c r="D60" s="25">
        <v>3212</v>
      </c>
      <c r="E60" s="29" t="s">
        <v>191</v>
      </c>
      <c r="F60" s="27">
        <v>0</v>
      </c>
      <c r="G60" s="28">
        <v>0</v>
      </c>
      <c r="H60" s="28">
        <v>48970.9</v>
      </c>
      <c r="I60" s="28">
        <v>0</v>
      </c>
      <c r="J60" s="39"/>
    </row>
    <row r="61" spans="2:10">
      <c r="B61" s="23"/>
      <c r="C61" s="24"/>
      <c r="D61" s="25">
        <v>3213</v>
      </c>
      <c r="E61" s="29" t="s">
        <v>192</v>
      </c>
      <c r="F61" s="27">
        <v>0</v>
      </c>
      <c r="G61" s="28">
        <v>0</v>
      </c>
      <c r="H61" s="28">
        <v>192.54</v>
      </c>
      <c r="I61" s="28">
        <v>0</v>
      </c>
      <c r="J61" s="39"/>
    </row>
    <row r="62" spans="2:10">
      <c r="B62" s="23"/>
      <c r="C62" s="24"/>
      <c r="D62" s="25">
        <v>3221</v>
      </c>
      <c r="E62" s="29" t="s">
        <v>193</v>
      </c>
      <c r="F62" s="27"/>
      <c r="G62" s="28"/>
      <c r="H62" s="28">
        <v>1887.5</v>
      </c>
      <c r="I62" s="28"/>
      <c r="J62" s="39"/>
    </row>
    <row r="63" spans="2:10">
      <c r="B63" s="23"/>
      <c r="C63" s="24"/>
      <c r="D63" s="25">
        <v>3231</v>
      </c>
      <c r="E63" s="29" t="s">
        <v>194</v>
      </c>
      <c r="F63" s="27">
        <v>0</v>
      </c>
      <c r="G63" s="28">
        <v>0</v>
      </c>
      <c r="H63" s="28">
        <v>0</v>
      </c>
      <c r="I63" s="28">
        <v>0</v>
      </c>
      <c r="J63" s="39"/>
    </row>
    <row r="64" spans="2:10">
      <c r="B64" s="23"/>
      <c r="C64" s="24"/>
      <c r="D64" s="25">
        <v>3295</v>
      </c>
      <c r="E64" s="29" t="s">
        <v>104</v>
      </c>
      <c r="F64" s="27">
        <v>0</v>
      </c>
      <c r="G64" s="28">
        <v>0</v>
      </c>
      <c r="H64" s="28">
        <v>0</v>
      </c>
      <c r="I64" s="28">
        <v>0</v>
      </c>
      <c r="J64" s="39"/>
    </row>
    <row r="65" spans="2:10">
      <c r="B65" s="23"/>
      <c r="C65" s="24"/>
      <c r="D65" s="25">
        <v>3299</v>
      </c>
      <c r="E65" s="29" t="s">
        <v>195</v>
      </c>
      <c r="F65" s="27">
        <v>0</v>
      </c>
      <c r="G65" s="28">
        <v>0</v>
      </c>
      <c r="H65" s="28">
        <v>1800</v>
      </c>
      <c r="I65" s="28">
        <v>0</v>
      </c>
      <c r="J65" s="39"/>
    </row>
    <row r="66" spans="2:10">
      <c r="B66" s="19" t="s">
        <v>46</v>
      </c>
      <c r="C66" s="24"/>
      <c r="D66" s="25"/>
      <c r="E66" s="29"/>
      <c r="F66" s="27"/>
      <c r="G66" s="28"/>
      <c r="H66" s="28"/>
      <c r="I66" s="28"/>
      <c r="J66" s="39"/>
    </row>
    <row r="67" ht="21.6" customHeight="1" spans="2:10">
      <c r="B67" s="19" t="s">
        <v>196</v>
      </c>
      <c r="C67" s="20"/>
      <c r="D67" s="21"/>
      <c r="E67" s="22" t="s">
        <v>197</v>
      </c>
      <c r="F67" s="17">
        <v>4039.38</v>
      </c>
      <c r="G67" s="18">
        <v>0</v>
      </c>
      <c r="H67" s="18">
        <v>881.26</v>
      </c>
      <c r="I67" s="18">
        <v>0</v>
      </c>
      <c r="J67" s="39"/>
    </row>
    <row r="68" spans="2:10">
      <c r="B68" s="19"/>
      <c r="C68" s="20">
        <v>32</v>
      </c>
      <c r="D68" s="21"/>
      <c r="E68" s="22" t="s">
        <v>177</v>
      </c>
      <c r="F68" s="17">
        <v>4039.38</v>
      </c>
      <c r="G68" s="18">
        <v>0</v>
      </c>
      <c r="H68" s="18">
        <f>H69+H70+H71+H72</f>
        <v>881.26</v>
      </c>
      <c r="I68" s="18">
        <v>0</v>
      </c>
      <c r="J68" s="39"/>
    </row>
    <row r="69" spans="2:10">
      <c r="B69" s="19"/>
      <c r="C69" s="20"/>
      <c r="D69" s="25">
        <v>3221</v>
      </c>
      <c r="E69" s="29" t="s">
        <v>193</v>
      </c>
      <c r="F69" s="27">
        <v>0</v>
      </c>
      <c r="G69" s="28">
        <v>0</v>
      </c>
      <c r="H69" s="28">
        <v>724.66</v>
      </c>
      <c r="I69" s="28">
        <v>0</v>
      </c>
      <c r="J69" s="39"/>
    </row>
    <row r="70" spans="2:10">
      <c r="B70" s="19"/>
      <c r="C70" s="20"/>
      <c r="D70" s="25">
        <v>3239</v>
      </c>
      <c r="E70" s="29" t="s">
        <v>99</v>
      </c>
      <c r="F70" s="27">
        <v>0</v>
      </c>
      <c r="G70" s="28">
        <v>0</v>
      </c>
      <c r="H70" s="28">
        <v>17</v>
      </c>
      <c r="I70" s="28">
        <v>0</v>
      </c>
      <c r="J70" s="39"/>
    </row>
    <row r="71" spans="2:10">
      <c r="B71" s="19"/>
      <c r="C71" s="20"/>
      <c r="D71" s="25">
        <v>3293</v>
      </c>
      <c r="E71" s="29" t="s">
        <v>102</v>
      </c>
      <c r="F71" s="27">
        <v>0</v>
      </c>
      <c r="G71" s="28">
        <v>0</v>
      </c>
      <c r="H71" s="28">
        <v>66</v>
      </c>
      <c r="I71" s="28">
        <v>0</v>
      </c>
      <c r="J71" s="39"/>
    </row>
    <row r="72" spans="2:10">
      <c r="B72" s="19"/>
      <c r="C72" s="20"/>
      <c r="D72" s="25">
        <v>3299</v>
      </c>
      <c r="E72" s="29" t="s">
        <v>100</v>
      </c>
      <c r="F72" s="27">
        <v>0</v>
      </c>
      <c r="G72" s="28">
        <v>0</v>
      </c>
      <c r="H72" s="28">
        <v>73.6</v>
      </c>
      <c r="I72" s="28">
        <v>0</v>
      </c>
      <c r="J72" s="39"/>
    </row>
    <row r="73" spans="2:10">
      <c r="B73" s="19" t="s">
        <v>46</v>
      </c>
      <c r="C73" s="20"/>
      <c r="D73" s="25" t="s">
        <v>23</v>
      </c>
      <c r="E73" s="22"/>
      <c r="F73" s="27" t="s">
        <v>23</v>
      </c>
      <c r="G73" s="28" t="s">
        <v>23</v>
      </c>
      <c r="H73" s="28" t="s">
        <v>23</v>
      </c>
      <c r="I73" s="28" t="s">
        <v>23</v>
      </c>
      <c r="J73" s="39"/>
    </row>
    <row r="74" ht="25.5" spans="2:10">
      <c r="B74" s="19" t="s">
        <v>166</v>
      </c>
      <c r="C74" s="20"/>
      <c r="D74" s="21"/>
      <c r="E74" s="22" t="s">
        <v>167</v>
      </c>
      <c r="F74" s="17">
        <v>40850.73</v>
      </c>
      <c r="G74" s="18">
        <v>0</v>
      </c>
      <c r="H74" s="18">
        <f>H75+H91</f>
        <v>40120.55</v>
      </c>
      <c r="I74" s="18">
        <f>H74/F74*100</f>
        <v>98.2125656016428</v>
      </c>
      <c r="J74" s="39"/>
    </row>
    <row r="75" ht="26.4" customHeight="1" spans="2:10">
      <c r="B75" s="19" t="s">
        <v>23</v>
      </c>
      <c r="C75" s="20">
        <v>32</v>
      </c>
      <c r="D75" s="21"/>
      <c r="E75" s="22" t="s">
        <v>177</v>
      </c>
      <c r="F75" s="17">
        <v>40850.73</v>
      </c>
      <c r="G75" s="18">
        <v>0</v>
      </c>
      <c r="H75" s="18">
        <f>H76+H77+H78+H79+H80+H81+H82+H83+H84+H85+H86+H87+H88+H89+H90</f>
        <v>39860.67</v>
      </c>
      <c r="I75" s="18">
        <f>H75/F75*100</f>
        <v>97.5763958196096</v>
      </c>
      <c r="J75" s="39"/>
    </row>
    <row r="76" spans="2:10">
      <c r="B76" s="19"/>
      <c r="C76" s="20" t="s">
        <v>23</v>
      </c>
      <c r="D76" s="25">
        <v>3211</v>
      </c>
      <c r="E76" s="29" t="s">
        <v>79</v>
      </c>
      <c r="F76" s="27">
        <v>0</v>
      </c>
      <c r="G76" s="28">
        <v>0</v>
      </c>
      <c r="H76" s="28">
        <v>1867.3</v>
      </c>
      <c r="I76" s="28">
        <v>0</v>
      </c>
      <c r="J76" s="39"/>
    </row>
    <row r="77" spans="2:10">
      <c r="B77" s="19"/>
      <c r="C77" s="24"/>
      <c r="D77" s="25">
        <v>3213</v>
      </c>
      <c r="E77" s="29" t="s">
        <v>198</v>
      </c>
      <c r="F77" s="27">
        <v>0</v>
      </c>
      <c r="G77" s="28">
        <v>0</v>
      </c>
      <c r="H77" s="28">
        <v>623.25</v>
      </c>
      <c r="I77" s="28">
        <v>0</v>
      </c>
      <c r="J77" s="39"/>
    </row>
    <row r="78" spans="2:10">
      <c r="B78" s="19"/>
      <c r="C78" s="24"/>
      <c r="D78" s="25">
        <v>3221</v>
      </c>
      <c r="E78" s="29" t="s">
        <v>193</v>
      </c>
      <c r="F78" s="27">
        <v>0</v>
      </c>
      <c r="G78" s="28">
        <v>0</v>
      </c>
      <c r="H78" s="28">
        <v>4194.84</v>
      </c>
      <c r="I78" s="28">
        <v>0</v>
      </c>
      <c r="J78" s="39"/>
    </row>
    <row r="79" spans="2:10">
      <c r="B79" s="23"/>
      <c r="C79" s="24"/>
      <c r="D79" s="25">
        <v>3222</v>
      </c>
      <c r="E79" s="29" t="s">
        <v>85</v>
      </c>
      <c r="F79" s="27">
        <v>0</v>
      </c>
      <c r="G79" s="28">
        <v>0</v>
      </c>
      <c r="H79" s="28">
        <v>67.27</v>
      </c>
      <c r="I79" s="28">
        <v>0</v>
      </c>
      <c r="J79" s="39"/>
    </row>
    <row r="80" spans="2:10">
      <c r="B80" s="23"/>
      <c r="C80" s="24"/>
      <c r="D80" s="25">
        <v>3223</v>
      </c>
      <c r="E80" s="29" t="s">
        <v>199</v>
      </c>
      <c r="F80" s="27">
        <v>0</v>
      </c>
      <c r="G80" s="28">
        <v>0</v>
      </c>
      <c r="H80" s="28">
        <v>18730.64</v>
      </c>
      <c r="I80" s="28">
        <v>0</v>
      </c>
      <c r="J80" s="39"/>
    </row>
    <row r="81" ht="25.5" spans="2:10">
      <c r="B81" s="23"/>
      <c r="C81" s="24"/>
      <c r="D81" s="25">
        <v>3224</v>
      </c>
      <c r="E81" s="29" t="s">
        <v>87</v>
      </c>
      <c r="F81" s="27">
        <v>0</v>
      </c>
      <c r="G81" s="28">
        <v>0</v>
      </c>
      <c r="H81" s="28">
        <v>266.24</v>
      </c>
      <c r="I81" s="28">
        <v>0</v>
      </c>
      <c r="J81" s="39"/>
    </row>
    <row r="82" spans="2:10">
      <c r="B82" s="23"/>
      <c r="C82" s="24"/>
      <c r="D82" s="25">
        <v>3231</v>
      </c>
      <c r="E82" s="29" t="s">
        <v>194</v>
      </c>
      <c r="F82" s="27">
        <v>0</v>
      </c>
      <c r="G82" s="28">
        <v>0</v>
      </c>
      <c r="H82" s="28">
        <v>629.24</v>
      </c>
      <c r="I82" s="28">
        <v>0</v>
      </c>
      <c r="J82" s="39"/>
    </row>
    <row r="83" spans="2:10">
      <c r="B83" s="23"/>
      <c r="C83" s="24"/>
      <c r="D83" s="25">
        <v>3232</v>
      </c>
      <c r="E83" s="29" t="s">
        <v>92</v>
      </c>
      <c r="F83" s="27">
        <v>0</v>
      </c>
      <c r="G83" s="28">
        <v>0</v>
      </c>
      <c r="H83" s="28">
        <v>3926.5</v>
      </c>
      <c r="I83" s="28">
        <v>0</v>
      </c>
      <c r="J83" s="39"/>
    </row>
    <row r="84" spans="2:10">
      <c r="B84" s="23"/>
      <c r="C84" s="24"/>
      <c r="D84" s="25">
        <v>3234</v>
      </c>
      <c r="E84" s="29" t="s">
        <v>94</v>
      </c>
      <c r="F84" s="27">
        <v>0</v>
      </c>
      <c r="G84" s="28">
        <v>0</v>
      </c>
      <c r="H84" s="28">
        <v>3187.23</v>
      </c>
      <c r="I84" s="28">
        <v>0</v>
      </c>
      <c r="J84" s="39"/>
    </row>
    <row r="85" spans="2:10">
      <c r="B85" s="23"/>
      <c r="C85" s="24"/>
      <c r="D85" s="25">
        <v>3236</v>
      </c>
      <c r="E85" s="29" t="s">
        <v>96</v>
      </c>
      <c r="F85" s="27">
        <v>0</v>
      </c>
      <c r="G85" s="28">
        <v>0</v>
      </c>
      <c r="H85" s="28">
        <v>1621.9</v>
      </c>
      <c r="I85" s="28">
        <v>0</v>
      </c>
      <c r="J85" s="39"/>
    </row>
    <row r="86" spans="2:10">
      <c r="B86" s="23"/>
      <c r="C86" s="24"/>
      <c r="D86" s="25">
        <v>3238</v>
      </c>
      <c r="E86" s="29" t="s">
        <v>200</v>
      </c>
      <c r="F86" s="27">
        <v>0</v>
      </c>
      <c r="G86" s="28">
        <v>0</v>
      </c>
      <c r="H86" s="28">
        <v>2719.95</v>
      </c>
      <c r="I86" s="28">
        <v>0</v>
      </c>
      <c r="J86" s="39"/>
    </row>
    <row r="87" spans="2:10">
      <c r="B87" s="23"/>
      <c r="C87" s="24"/>
      <c r="D87" s="25">
        <v>3239</v>
      </c>
      <c r="E87" s="29" t="s">
        <v>99</v>
      </c>
      <c r="F87" s="27">
        <v>0</v>
      </c>
      <c r="G87" s="28">
        <v>0</v>
      </c>
      <c r="H87" s="28">
        <v>1393.75</v>
      </c>
      <c r="I87" s="28">
        <v>0</v>
      </c>
      <c r="J87" s="39"/>
    </row>
    <row r="88" spans="2:10">
      <c r="B88" s="19"/>
      <c r="C88" s="24"/>
      <c r="D88" s="25">
        <v>3294</v>
      </c>
      <c r="E88" s="29" t="s">
        <v>201</v>
      </c>
      <c r="F88" s="27">
        <v>0</v>
      </c>
      <c r="G88" s="28">
        <v>0</v>
      </c>
      <c r="H88" s="28">
        <v>220</v>
      </c>
      <c r="I88" s="28">
        <v>0</v>
      </c>
      <c r="J88" s="39"/>
    </row>
    <row r="89" spans="2:10">
      <c r="B89" s="19"/>
      <c r="C89" s="24"/>
      <c r="D89" s="25">
        <v>3295</v>
      </c>
      <c r="E89" s="29" t="s">
        <v>104</v>
      </c>
      <c r="F89" s="27">
        <v>0</v>
      </c>
      <c r="G89" s="28">
        <v>0</v>
      </c>
      <c r="H89" s="28">
        <v>142.97</v>
      </c>
      <c r="I89" s="28">
        <v>0</v>
      </c>
      <c r="J89" s="39"/>
    </row>
    <row r="90" spans="2:10">
      <c r="B90" s="19"/>
      <c r="C90" s="24"/>
      <c r="D90" s="25">
        <v>3299</v>
      </c>
      <c r="E90" s="29" t="s">
        <v>195</v>
      </c>
      <c r="F90" s="27">
        <v>0</v>
      </c>
      <c r="G90" s="28">
        <v>0</v>
      </c>
      <c r="H90" s="28">
        <v>269.59</v>
      </c>
      <c r="I90" s="28">
        <v>0</v>
      </c>
      <c r="J90" s="39"/>
    </row>
    <row r="91" spans="2:10">
      <c r="B91" s="19"/>
      <c r="C91" s="20">
        <v>34</v>
      </c>
      <c r="D91" s="21"/>
      <c r="E91" s="22" t="s">
        <v>202</v>
      </c>
      <c r="F91" s="17">
        <v>270</v>
      </c>
      <c r="G91" s="18">
        <v>0</v>
      </c>
      <c r="H91" s="18">
        <v>259.88</v>
      </c>
      <c r="I91" s="18">
        <f>H91/F91*100</f>
        <v>96.2518518518519</v>
      </c>
      <c r="J91" s="39"/>
    </row>
    <row r="92" customHeight="1" spans="2:10">
      <c r="B92" s="19"/>
      <c r="C92" s="24"/>
      <c r="D92" s="25">
        <v>3431</v>
      </c>
      <c r="E92" s="29" t="s">
        <v>108</v>
      </c>
      <c r="F92" s="27">
        <v>0</v>
      </c>
      <c r="G92" s="28">
        <v>0</v>
      </c>
      <c r="H92" s="28">
        <v>259.88</v>
      </c>
      <c r="I92" s="28">
        <v>0</v>
      </c>
      <c r="J92" s="39"/>
    </row>
    <row r="93" customHeight="1" spans="2:10">
      <c r="B93" s="19"/>
      <c r="C93" s="24"/>
      <c r="D93" s="25">
        <v>3433</v>
      </c>
      <c r="E93" s="29" t="s">
        <v>110</v>
      </c>
      <c r="F93" s="27">
        <v>0</v>
      </c>
      <c r="G93" s="28">
        <v>0</v>
      </c>
      <c r="H93" s="28">
        <v>0</v>
      </c>
      <c r="I93" s="28">
        <v>0</v>
      </c>
      <c r="J93" s="39"/>
    </row>
    <row r="94" customHeight="1" spans="2:10">
      <c r="B94" s="19" t="s">
        <v>46</v>
      </c>
      <c r="C94" s="24"/>
      <c r="D94" s="25"/>
      <c r="E94" s="29" t="s">
        <v>23</v>
      </c>
      <c r="F94" s="27"/>
      <c r="G94" s="28"/>
      <c r="H94" s="28"/>
      <c r="I94" s="28"/>
      <c r="J94" s="39"/>
    </row>
    <row r="95" customHeight="1" spans="2:10">
      <c r="B95" s="19" t="s">
        <v>203</v>
      </c>
      <c r="C95" s="20"/>
      <c r="D95" s="21"/>
      <c r="E95" s="22" t="s">
        <v>177</v>
      </c>
      <c r="F95" s="17">
        <v>347.03</v>
      </c>
      <c r="G95" s="18">
        <v>0</v>
      </c>
      <c r="H95" s="17">
        <v>347.03</v>
      </c>
      <c r="I95" s="18">
        <v>100</v>
      </c>
      <c r="J95" s="39"/>
    </row>
    <row r="96" ht="19.2" customHeight="1" spans="2:10">
      <c r="B96" s="19"/>
      <c r="C96" s="20">
        <v>32</v>
      </c>
      <c r="D96" s="21"/>
      <c r="E96" s="16" t="s">
        <v>177</v>
      </c>
      <c r="F96" s="17">
        <v>347.03</v>
      </c>
      <c r="G96" s="18">
        <v>0</v>
      </c>
      <c r="H96" s="17">
        <v>347.03</v>
      </c>
      <c r="I96" s="18">
        <v>100</v>
      </c>
      <c r="J96" s="39"/>
    </row>
    <row r="97" ht="21.6" customHeight="1" spans="2:10">
      <c r="B97" s="19"/>
      <c r="C97" s="24"/>
      <c r="D97" s="25">
        <v>3222</v>
      </c>
      <c r="E97" s="29" t="s">
        <v>85</v>
      </c>
      <c r="F97" s="27">
        <v>0</v>
      </c>
      <c r="G97" s="28">
        <v>0</v>
      </c>
      <c r="H97" s="28">
        <v>347.03</v>
      </c>
      <c r="I97" s="28">
        <v>0</v>
      </c>
      <c r="J97" s="39"/>
    </row>
    <row r="98" customHeight="1" spans="2:10">
      <c r="B98" s="19" t="s">
        <v>46</v>
      </c>
      <c r="C98" s="24"/>
      <c r="D98" s="25"/>
      <c r="E98" s="22"/>
      <c r="F98" s="27"/>
      <c r="G98" s="28"/>
      <c r="H98" s="28"/>
      <c r="I98" s="28"/>
      <c r="J98" s="39"/>
    </row>
    <row r="99" ht="52.8" customHeight="1" spans="2:10">
      <c r="B99" s="19" t="s">
        <v>204</v>
      </c>
      <c r="C99" s="20"/>
      <c r="D99" s="21"/>
      <c r="E99" s="22" t="s">
        <v>205</v>
      </c>
      <c r="F99" s="17">
        <f>F100+F104+F112</f>
        <v>3441.96</v>
      </c>
      <c r="G99" s="18">
        <v>0</v>
      </c>
      <c r="H99" s="18">
        <f>H100</f>
        <v>975</v>
      </c>
      <c r="I99" s="18">
        <f>I100</f>
        <v>100</v>
      </c>
      <c r="J99" s="39"/>
    </row>
    <row r="100" ht="29.4" customHeight="1" spans="2:10">
      <c r="B100" s="14" t="s">
        <v>166</v>
      </c>
      <c r="C100" s="15"/>
      <c r="D100" s="16"/>
      <c r="E100" s="22" t="s">
        <v>167</v>
      </c>
      <c r="F100" s="17">
        <v>975</v>
      </c>
      <c r="G100" s="18">
        <v>0</v>
      </c>
      <c r="H100" s="18">
        <v>975</v>
      </c>
      <c r="I100" s="18">
        <v>100</v>
      </c>
      <c r="J100" s="39"/>
    </row>
    <row r="101" ht="21" customHeight="1" spans="2:10">
      <c r="B101" s="14"/>
      <c r="C101" s="15">
        <v>32</v>
      </c>
      <c r="D101" s="16" t="s">
        <v>23</v>
      </c>
      <c r="E101" s="16" t="s">
        <v>177</v>
      </c>
      <c r="F101" s="17">
        <v>975</v>
      </c>
      <c r="G101" s="18">
        <v>0</v>
      </c>
      <c r="H101" s="18">
        <v>975</v>
      </c>
      <c r="I101" s="18">
        <v>100</v>
      </c>
      <c r="J101" s="39"/>
    </row>
    <row r="102" ht="19.8" customHeight="1" spans="2:10">
      <c r="B102" s="40"/>
      <c r="C102" s="41"/>
      <c r="D102" s="26">
        <v>3232</v>
      </c>
      <c r="E102" s="29" t="s">
        <v>206</v>
      </c>
      <c r="F102" s="27">
        <v>0</v>
      </c>
      <c r="G102" s="28">
        <v>0</v>
      </c>
      <c r="H102" s="28">
        <v>975</v>
      </c>
      <c r="I102" s="28">
        <v>0</v>
      </c>
      <c r="J102" s="39"/>
    </row>
    <row r="103" ht="15.6" customHeight="1" spans="2:10">
      <c r="B103" s="40" t="s">
        <v>46</v>
      </c>
      <c r="C103" s="41"/>
      <c r="D103" s="26"/>
      <c r="E103" s="16" t="s">
        <v>23</v>
      </c>
      <c r="F103" s="17"/>
      <c r="G103" s="18" t="s">
        <v>23</v>
      </c>
      <c r="H103" s="18"/>
      <c r="I103" s="18"/>
      <c r="J103" s="39"/>
    </row>
    <row r="104" spans="2:10">
      <c r="B104" s="14" t="s">
        <v>162</v>
      </c>
      <c r="C104" s="15"/>
      <c r="D104" s="16"/>
      <c r="E104" s="16" t="s">
        <v>163</v>
      </c>
      <c r="F104" s="17">
        <v>900</v>
      </c>
      <c r="G104" s="18">
        <v>0</v>
      </c>
      <c r="H104" s="18">
        <v>0</v>
      </c>
      <c r="I104" s="18">
        <v>0</v>
      </c>
      <c r="J104" s="39"/>
    </row>
    <row r="105" spans="2:10">
      <c r="B105" s="14"/>
      <c r="C105" s="15">
        <v>32</v>
      </c>
      <c r="D105" s="16" t="s">
        <v>23</v>
      </c>
      <c r="E105" s="16" t="s">
        <v>177</v>
      </c>
      <c r="F105" s="17">
        <v>900</v>
      </c>
      <c r="G105" s="18">
        <v>0</v>
      </c>
      <c r="H105" s="18">
        <v>0</v>
      </c>
      <c r="I105" s="18">
        <v>0</v>
      </c>
      <c r="J105" s="39"/>
    </row>
    <row r="106" spans="2:10">
      <c r="B106" s="14"/>
      <c r="C106" s="41"/>
      <c r="D106" s="26">
        <v>3221</v>
      </c>
      <c r="E106" s="29" t="s">
        <v>193</v>
      </c>
      <c r="F106" s="27">
        <v>0</v>
      </c>
      <c r="G106" s="28">
        <v>0</v>
      </c>
      <c r="H106" s="28">
        <v>0</v>
      </c>
      <c r="I106" s="28">
        <v>0</v>
      </c>
      <c r="J106" s="39"/>
    </row>
    <row r="107" ht="25.5" spans="2:10">
      <c r="B107" s="14"/>
      <c r="C107" s="41"/>
      <c r="D107" s="26">
        <v>3224</v>
      </c>
      <c r="E107" s="29" t="s">
        <v>87</v>
      </c>
      <c r="F107" s="27">
        <v>0</v>
      </c>
      <c r="G107" s="28">
        <v>0</v>
      </c>
      <c r="H107" s="28">
        <v>0</v>
      </c>
      <c r="I107" s="28">
        <v>0</v>
      </c>
      <c r="J107" s="39"/>
    </row>
    <row r="108" spans="2:10">
      <c r="B108" s="14"/>
      <c r="C108" s="41"/>
      <c r="D108" s="26">
        <v>3229</v>
      </c>
      <c r="E108" s="29" t="s">
        <v>100</v>
      </c>
      <c r="F108" s="27">
        <v>0</v>
      </c>
      <c r="G108" s="28">
        <v>0</v>
      </c>
      <c r="H108" s="28">
        <v>0</v>
      </c>
      <c r="I108" s="28">
        <v>0</v>
      </c>
      <c r="J108" s="39"/>
    </row>
    <row r="109" ht="29.4" customHeight="1" spans="2:10">
      <c r="B109" s="40"/>
      <c r="C109" s="15">
        <v>42</v>
      </c>
      <c r="D109" s="26"/>
      <c r="E109" s="22" t="s">
        <v>161</v>
      </c>
      <c r="F109" s="17">
        <v>0</v>
      </c>
      <c r="G109" s="18">
        <v>0</v>
      </c>
      <c r="H109" s="18">
        <v>0</v>
      </c>
      <c r="I109" s="18">
        <v>0</v>
      </c>
      <c r="J109" s="39"/>
    </row>
    <row r="110" ht="20.4" customHeight="1" spans="2:10">
      <c r="B110" s="40"/>
      <c r="C110" s="41"/>
      <c r="D110" s="26">
        <v>4241</v>
      </c>
      <c r="E110" s="29" t="s">
        <v>119</v>
      </c>
      <c r="F110" s="27">
        <v>0</v>
      </c>
      <c r="G110" s="28">
        <v>0</v>
      </c>
      <c r="H110" s="28">
        <v>0</v>
      </c>
      <c r="I110" s="28">
        <v>0</v>
      </c>
      <c r="J110" s="39"/>
    </row>
    <row r="111" ht="16.8" customHeight="1" spans="2:10">
      <c r="B111" s="40" t="s">
        <v>46</v>
      </c>
      <c r="C111" s="41" t="s">
        <v>23</v>
      </c>
      <c r="D111" s="26"/>
      <c r="E111" s="22" t="s">
        <v>23</v>
      </c>
      <c r="F111" s="27" t="s">
        <v>23</v>
      </c>
      <c r="G111" s="28"/>
      <c r="H111" s="28" t="s">
        <v>23</v>
      </c>
      <c r="I111" s="28" t="s">
        <v>23</v>
      </c>
      <c r="J111" s="39"/>
    </row>
    <row r="112" ht="24.6" customHeight="1" spans="2:10">
      <c r="B112" s="14" t="s">
        <v>207</v>
      </c>
      <c r="C112" s="15"/>
      <c r="D112" s="16"/>
      <c r="E112" s="22" t="s">
        <v>208</v>
      </c>
      <c r="F112" s="17">
        <f>F113</f>
        <v>1566.96</v>
      </c>
      <c r="G112" s="18">
        <v>0</v>
      </c>
      <c r="H112" s="18">
        <v>0</v>
      </c>
      <c r="I112" s="18">
        <v>0</v>
      </c>
      <c r="J112" s="39"/>
    </row>
    <row r="113" ht="27" customHeight="1" spans="2:10">
      <c r="B113" s="40"/>
      <c r="C113" s="15">
        <v>32</v>
      </c>
      <c r="D113" s="26"/>
      <c r="E113" s="16" t="s">
        <v>177</v>
      </c>
      <c r="F113" s="17">
        <v>1566.96</v>
      </c>
      <c r="G113" s="18"/>
      <c r="H113" s="18">
        <v>0</v>
      </c>
      <c r="I113" s="18">
        <v>0</v>
      </c>
      <c r="J113" s="39"/>
    </row>
    <row r="114" ht="25.5" spans="2:10">
      <c r="B114" s="23"/>
      <c r="C114" s="24" t="s">
        <v>23</v>
      </c>
      <c r="D114" s="25">
        <v>3224</v>
      </c>
      <c r="E114" s="29" t="s">
        <v>87</v>
      </c>
      <c r="F114" s="27">
        <v>0</v>
      </c>
      <c r="G114" s="28">
        <v>0</v>
      </c>
      <c r="H114" s="28">
        <v>0</v>
      </c>
      <c r="I114" s="28">
        <v>0</v>
      </c>
      <c r="J114" s="39"/>
    </row>
    <row r="115" ht="25.5" spans="2:10">
      <c r="B115" s="40" t="s">
        <v>23</v>
      </c>
      <c r="C115" s="15">
        <v>42</v>
      </c>
      <c r="D115" s="26" t="s">
        <v>23</v>
      </c>
      <c r="E115" s="16" t="s">
        <v>161</v>
      </c>
      <c r="F115" s="17">
        <v>0</v>
      </c>
      <c r="G115" s="18">
        <v>0</v>
      </c>
      <c r="H115" s="18">
        <v>0</v>
      </c>
      <c r="I115" s="18">
        <v>0</v>
      </c>
      <c r="J115" s="39"/>
    </row>
    <row r="116" spans="2:10">
      <c r="B116" s="40" t="s">
        <v>46</v>
      </c>
      <c r="C116" s="41"/>
      <c r="D116" s="26"/>
      <c r="E116" s="16"/>
      <c r="F116" s="27"/>
      <c r="G116" s="28"/>
      <c r="H116" s="28"/>
      <c r="I116" s="28"/>
      <c r="J116" s="39"/>
    </row>
    <row r="117" ht="25.2" customHeight="1" spans="2:10">
      <c r="B117" s="14" t="s">
        <v>209</v>
      </c>
      <c r="C117" s="15"/>
      <c r="D117" s="16"/>
      <c r="E117" s="16" t="s">
        <v>210</v>
      </c>
      <c r="F117" s="17">
        <f>F118</f>
        <v>88448.94</v>
      </c>
      <c r="G117" s="18">
        <v>0</v>
      </c>
      <c r="H117" s="18">
        <f>H118</f>
        <v>88448.94</v>
      </c>
      <c r="I117" s="18">
        <v>100</v>
      </c>
      <c r="J117" s="39"/>
    </row>
    <row r="118" ht="28.8" customHeight="1" spans="2:10">
      <c r="B118" s="14" t="s">
        <v>166</v>
      </c>
      <c r="C118" s="15"/>
      <c r="D118" s="16"/>
      <c r="E118" s="16" t="s">
        <v>211</v>
      </c>
      <c r="F118" s="17">
        <f>F119</f>
        <v>88448.94</v>
      </c>
      <c r="G118" s="18"/>
      <c r="H118" s="18">
        <f>H119</f>
        <v>88448.94</v>
      </c>
      <c r="I118" s="18">
        <v>100</v>
      </c>
      <c r="J118" s="39"/>
    </row>
    <row r="119" spans="2:10">
      <c r="B119" s="40"/>
      <c r="C119" s="15">
        <v>32</v>
      </c>
      <c r="D119" s="26" t="s">
        <v>23</v>
      </c>
      <c r="E119" s="16" t="s">
        <v>177</v>
      </c>
      <c r="F119" s="17">
        <v>88448.94</v>
      </c>
      <c r="G119" s="18">
        <v>0</v>
      </c>
      <c r="H119" s="18">
        <f>H120</f>
        <v>88448.94</v>
      </c>
      <c r="I119" s="18">
        <v>100</v>
      </c>
      <c r="J119" s="39"/>
    </row>
    <row r="120" spans="2:10">
      <c r="B120" s="40"/>
      <c r="C120" s="41"/>
      <c r="D120" s="26">
        <v>3231</v>
      </c>
      <c r="E120" s="26" t="s">
        <v>194</v>
      </c>
      <c r="F120" s="27">
        <v>0</v>
      </c>
      <c r="G120" s="28">
        <v>0</v>
      </c>
      <c r="H120" s="28">
        <v>88448.94</v>
      </c>
      <c r="I120" s="28">
        <v>0</v>
      </c>
      <c r="J120" s="39"/>
    </row>
    <row r="121" spans="2:10">
      <c r="B121" s="42"/>
      <c r="C121" s="42"/>
      <c r="D121" s="42"/>
      <c r="E121" s="42"/>
      <c r="F121" s="42"/>
      <c r="G121" s="42"/>
      <c r="H121" s="42"/>
      <c r="I121" s="42"/>
      <c r="J121" s="39"/>
    </row>
    <row r="122" spans="2:10">
      <c r="B122" s="42"/>
      <c r="C122" s="42"/>
      <c r="D122" s="42"/>
      <c r="E122" s="42"/>
      <c r="F122" s="42"/>
      <c r="G122" s="42"/>
      <c r="H122" s="42"/>
      <c r="I122" s="42"/>
      <c r="J122" s="39"/>
    </row>
    <row r="123" spans="2:10">
      <c r="B123" s="42"/>
      <c r="C123" s="42"/>
      <c r="D123" s="42"/>
      <c r="E123" s="42"/>
      <c r="F123" s="42"/>
      <c r="G123" s="42"/>
      <c r="H123" s="42"/>
      <c r="I123" s="42"/>
      <c r="J123" s="39"/>
    </row>
    <row r="124" spans="2:10">
      <c r="B124" s="42"/>
      <c r="C124" s="42"/>
      <c r="D124" s="42"/>
      <c r="E124" s="42"/>
      <c r="F124" s="42"/>
      <c r="G124" s="42"/>
      <c r="H124" s="42"/>
      <c r="I124" s="42"/>
      <c r="J124" s="39"/>
    </row>
    <row r="125" spans="2:10">
      <c r="B125" s="42"/>
      <c r="C125" s="42"/>
      <c r="D125" s="42"/>
      <c r="E125" s="42"/>
      <c r="F125" s="42"/>
      <c r="G125" s="42"/>
      <c r="H125" s="42"/>
      <c r="I125" s="42"/>
      <c r="J125" s="39"/>
    </row>
    <row r="126" spans="2:10">
      <c r="B126" s="42"/>
      <c r="C126" s="42"/>
      <c r="D126" s="42"/>
      <c r="E126" s="42"/>
      <c r="F126" s="42"/>
      <c r="G126" s="42"/>
      <c r="H126" s="42"/>
      <c r="I126" s="42"/>
      <c r="J126" s="39"/>
    </row>
    <row r="127" spans="2:10">
      <c r="B127" s="42"/>
      <c r="C127" s="42"/>
      <c r="D127" s="42"/>
      <c r="E127" s="42"/>
      <c r="F127" s="42"/>
      <c r="G127" s="42"/>
      <c r="H127" s="42"/>
      <c r="I127" s="42"/>
      <c r="J127" s="39"/>
    </row>
    <row r="128" spans="2:10">
      <c r="B128" s="42"/>
      <c r="C128" s="42"/>
      <c r="D128" s="42"/>
      <c r="E128" s="42"/>
      <c r="F128" s="42"/>
      <c r="G128" s="42"/>
      <c r="H128" s="42"/>
      <c r="I128" s="42"/>
      <c r="J128" s="39"/>
    </row>
    <row r="129" spans="2:10"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6:6">
      <c r="F130" s="43"/>
    </row>
  </sheetData>
  <mergeCells count="35">
    <mergeCell ref="B2:I2"/>
    <mergeCell ref="B4:I4"/>
    <mergeCell ref="B6:E6"/>
    <mergeCell ref="B7:E7"/>
    <mergeCell ref="B8:D8"/>
    <mergeCell ref="B9:D9"/>
    <mergeCell ref="B10:D10"/>
    <mergeCell ref="B11:D11"/>
    <mergeCell ref="B12:D12"/>
    <mergeCell ref="B15:D15"/>
    <mergeCell ref="B19:D19"/>
    <mergeCell ref="B20:D20"/>
    <mergeCell ref="B24:D24"/>
    <mergeCell ref="B25:D25"/>
    <mergeCell ref="B29:D29"/>
    <mergeCell ref="B30:D30"/>
    <mergeCell ref="B33:D33"/>
    <mergeCell ref="B36:D36"/>
    <mergeCell ref="B37:D37"/>
    <mergeCell ref="B41:D41"/>
    <mergeCell ref="B42:D42"/>
    <mergeCell ref="B46:D46"/>
    <mergeCell ref="B47:D47"/>
    <mergeCell ref="B51:D51"/>
    <mergeCell ref="B52:D52"/>
    <mergeCell ref="B53:D53"/>
    <mergeCell ref="B67:D67"/>
    <mergeCell ref="B74:D74"/>
    <mergeCell ref="B95:D95"/>
    <mergeCell ref="B99:D99"/>
    <mergeCell ref="B100:D100"/>
    <mergeCell ref="B104:D104"/>
    <mergeCell ref="B112:D112"/>
    <mergeCell ref="B117:D117"/>
    <mergeCell ref="B118:D118"/>
  </mergeCells>
  <pageMargins left="0.7" right="0.7" top="0.75" bottom="0.75" header="0.3" footer="0.3"/>
  <pageSetup paperSize="9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izvorima finan</vt:lpstr>
      <vt:lpstr>Rashodi prema funkcijskoj k </vt:lpstr>
      <vt:lpstr>POSEBNI DIO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dcterms:created xsi:type="dcterms:W3CDTF">2022-08-12T12:51:00Z</dcterms:created>
  <cp:lastPrinted>2025-02-17T12:36:00Z</cp:lastPrinted>
  <dcterms:modified xsi:type="dcterms:W3CDTF">2026-03-24T12:03:44Z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  <property fmtid="{D5CDD505-2E9C-101B-9397-08002B2CF9AE}" pid="3" name="ICV">
    <vt:lpwstr>FCDAB0BCAC4C4BA0B0F2097CB1A15EDD_13</vt:lpwstr>
  </property>
  <property fmtid="{D5CDD505-2E9C-101B-9397-08002B2CF9AE}" pid="4" name="KSOProductBuildVer">
    <vt:lpwstr>1033-12.2.0.22549</vt:lpwstr>
  </property>
</Properties>
</file>