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orisnik\Desktop\VRLIKA  FI 2024\"/>
    </mc:Choice>
  </mc:AlternateContent>
  <xr:revisionPtr revIDLastSave="0" documentId="13_ncr:1_{64E89D69-B8AF-4255-B636-90469BF87C0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</sheets>
  <definedNames>
    <definedName name="_xlnm.Print_Area" localSheetId="1">' Račun prihoda i rashoda'!$B$1:$I$108</definedName>
    <definedName name="_xlnm.Print_Area" localSheetId="0">SAŽETAK!$B$1:$L$27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0" i="7" l="1"/>
  <c r="I159" i="7"/>
  <c r="I156" i="7"/>
  <c r="H6" i="8"/>
  <c r="H7" i="8"/>
  <c r="F9" i="8"/>
  <c r="H30" i="5"/>
  <c r="H29" i="5"/>
  <c r="G29" i="5"/>
  <c r="C29" i="5"/>
  <c r="C36" i="5"/>
  <c r="G49" i="3" l="1"/>
  <c r="I139" i="7" l="1"/>
  <c r="I138" i="7"/>
  <c r="H148" i="7"/>
  <c r="H143" i="7" s="1"/>
  <c r="H149" i="7"/>
  <c r="F74" i="7"/>
  <c r="F69" i="7"/>
  <c r="F111" i="7"/>
  <c r="F102" i="7"/>
  <c r="F88" i="7"/>
  <c r="F159" i="7"/>
  <c r="F148" i="7"/>
  <c r="H93" i="7"/>
  <c r="H89" i="7"/>
  <c r="H103" i="7"/>
  <c r="H102" i="7" s="1"/>
  <c r="H112" i="7"/>
  <c r="H111" i="7" s="1"/>
  <c r="I21" i="7"/>
  <c r="F10" i="7" l="1"/>
  <c r="F143" i="7"/>
  <c r="F87" i="7"/>
  <c r="G31" i="3"/>
  <c r="K31" i="3" s="1"/>
  <c r="I71" i="7"/>
  <c r="I70" i="7"/>
  <c r="I69" i="7"/>
  <c r="F10" i="5"/>
  <c r="F22" i="5"/>
  <c r="F17" i="5"/>
  <c r="F13" i="5"/>
  <c r="F36" i="5"/>
  <c r="F29" i="5" s="1"/>
  <c r="F40" i="5"/>
  <c r="D6" i="8"/>
  <c r="D7" i="8"/>
  <c r="C6" i="8"/>
  <c r="C7" i="8"/>
  <c r="D6" i="5"/>
  <c r="D13" i="5"/>
  <c r="D36" i="5"/>
  <c r="D29" i="5" s="1"/>
  <c r="D48" i="5"/>
  <c r="D40" i="5"/>
  <c r="C40" i="5"/>
  <c r="C17" i="5"/>
  <c r="C13" i="5"/>
  <c r="C6" i="5"/>
  <c r="J48" i="3"/>
  <c r="J49" i="3"/>
  <c r="H49" i="3"/>
  <c r="H48" i="3" s="1"/>
  <c r="G58" i="3"/>
  <c r="G51" i="3"/>
  <c r="G50" i="3"/>
  <c r="G48" i="3"/>
  <c r="H11" i="3"/>
  <c r="H10" i="3"/>
  <c r="G24" i="3"/>
  <c r="G13" i="3"/>
  <c r="G12" i="3"/>
  <c r="G11" i="3" s="1"/>
  <c r="G10" i="3" s="1"/>
  <c r="F86" i="7" l="1"/>
  <c r="F6" i="5"/>
  <c r="J13" i="3" l="1"/>
  <c r="J12" i="3" s="1"/>
  <c r="J32" i="3"/>
  <c r="J31" i="3" s="1"/>
  <c r="J30" i="3" s="1"/>
  <c r="J16" i="1"/>
  <c r="J11" i="3" l="1"/>
  <c r="J10" i="3" s="1"/>
  <c r="H16" i="1" l="1"/>
  <c r="G16" i="1"/>
  <c r="G12" i="1"/>
  <c r="L10" i="3" l="1"/>
  <c r="L10" i="1"/>
  <c r="H43" i="5"/>
  <c r="G43" i="5"/>
  <c r="H46" i="5"/>
  <c r="H45" i="5"/>
  <c r="H23" i="5"/>
  <c r="H22" i="5"/>
  <c r="H13" i="5"/>
  <c r="G13" i="5"/>
  <c r="H10" i="5"/>
  <c r="G10" i="5"/>
  <c r="G6" i="5"/>
  <c r="I134" i="7"/>
  <c r="I16" i="7"/>
  <c r="I12" i="7"/>
  <c r="I11" i="7"/>
  <c r="H8" i="8"/>
  <c r="H9" i="8"/>
  <c r="G9" i="8"/>
  <c r="G8" i="8"/>
  <c r="G7" i="8"/>
  <c r="G6" i="8"/>
  <c r="I93" i="7" l="1"/>
  <c r="H33" i="7"/>
  <c r="I149" i="7"/>
  <c r="H88" i="7" l="1"/>
  <c r="H87" i="7" s="1"/>
  <c r="I89" i="7"/>
  <c r="H32" i="7"/>
  <c r="I33" i="7"/>
  <c r="I166" i="7"/>
  <c r="I165" i="7"/>
  <c r="I164" i="7"/>
  <c r="H57" i="7"/>
  <c r="H45" i="7"/>
  <c r="K66" i="3"/>
  <c r="K79" i="3"/>
  <c r="L13" i="1"/>
  <c r="K13" i="1"/>
  <c r="I148" i="7" l="1"/>
  <c r="H44" i="7"/>
  <c r="I45" i="7"/>
  <c r="H56" i="7"/>
  <c r="I56" i="7" s="1"/>
  <c r="I57" i="7"/>
  <c r="K15" i="1"/>
  <c r="I143" i="7"/>
  <c r="F32" i="7"/>
  <c r="I32" i="7" s="1"/>
  <c r="F44" i="7"/>
  <c r="I88" i="7"/>
  <c r="H31" i="7" l="1"/>
  <c r="H10" i="7" s="1"/>
  <c r="I44" i="7"/>
  <c r="F9" i="7"/>
  <c r="F8" i="7" s="1"/>
  <c r="L58" i="3"/>
  <c r="K88" i="3"/>
  <c r="K87" i="3"/>
  <c r="K84" i="3"/>
  <c r="K83" i="3"/>
  <c r="K81" i="3"/>
  <c r="K80" i="3"/>
  <c r="K78" i="3"/>
  <c r="K75" i="3"/>
  <c r="K73" i="3"/>
  <c r="K72" i="3"/>
  <c r="K71" i="3"/>
  <c r="K68" i="3"/>
  <c r="K67" i="3"/>
  <c r="K65" i="3"/>
  <c r="K64" i="3"/>
  <c r="K62" i="3"/>
  <c r="K61" i="3"/>
  <c r="K60" i="3"/>
  <c r="K59" i="3"/>
  <c r="K58" i="3"/>
  <c r="K56" i="3"/>
  <c r="K55" i="3"/>
  <c r="K54" i="3"/>
  <c r="K53" i="3"/>
  <c r="K52" i="3"/>
  <c r="K51" i="3"/>
  <c r="K50" i="3"/>
  <c r="L88" i="3"/>
  <c r="L93" i="3"/>
  <c r="K95" i="3"/>
  <c r="K94" i="3"/>
  <c r="K93" i="3"/>
  <c r="L105" i="3"/>
  <c r="L36" i="3"/>
  <c r="K36" i="3"/>
  <c r="K32" i="3"/>
  <c r="L30" i="3"/>
  <c r="K30" i="3"/>
  <c r="L12" i="3"/>
  <c r="L14" i="1"/>
  <c r="K12" i="1"/>
  <c r="K10" i="1"/>
  <c r="I31" i="7" l="1"/>
  <c r="I10" i="7"/>
  <c r="D17" i="5"/>
  <c r="H6" i="5"/>
  <c r="L97" i="3"/>
  <c r="L12" i="1"/>
  <c r="L15" i="1"/>
  <c r="K48" i="3" l="1"/>
  <c r="K49" i="3"/>
  <c r="K12" i="3"/>
  <c r="K13" i="3"/>
  <c r="G42" i="5" l="1"/>
  <c r="G19" i="5"/>
  <c r="H42" i="5" l="1"/>
  <c r="H11" i="5"/>
  <c r="H20" i="5"/>
  <c r="H19" i="5"/>
  <c r="H86" i="7" l="1"/>
  <c r="I87" i="7"/>
  <c r="G79" i="7"/>
  <c r="K15" i="3"/>
  <c r="I76" i="7"/>
  <c r="I75" i="7"/>
  <c r="I74" i="7"/>
  <c r="I23" i="7"/>
  <c r="I22" i="7"/>
  <c r="I17" i="7"/>
  <c r="I18" i="7"/>
  <c r="H9" i="7" l="1"/>
  <c r="I86" i="7"/>
  <c r="I38" i="7"/>
  <c r="I9" i="7" l="1"/>
  <c r="H8" i="7"/>
  <c r="I8" i="7" s="1"/>
  <c r="L11" i="3"/>
  <c r="L22" i="3"/>
  <c r="K11" i="3"/>
  <c r="H49" i="5"/>
  <c r="H48" i="5"/>
  <c r="H40" i="5"/>
  <c r="G40" i="5"/>
  <c r="H37" i="5"/>
  <c r="G37" i="5"/>
  <c r="H34" i="5"/>
  <c r="H33" i="5"/>
  <c r="G34" i="5"/>
  <c r="G33" i="5"/>
  <c r="H31" i="5"/>
  <c r="L50" i="3"/>
  <c r="L98" i="3"/>
  <c r="L49" i="3"/>
  <c r="H17" i="5"/>
  <c r="H15" i="5"/>
  <c r="K10" i="3" l="1"/>
  <c r="H36" i="5"/>
  <c r="G36" i="5"/>
  <c r="I81" i="7" l="1"/>
  <c r="I111" i="7"/>
  <c r="I112" i="7"/>
  <c r="L48" i="3"/>
  <c r="G17" i="5"/>
  <c r="G15" i="5"/>
  <c r="G11" i="5"/>
  <c r="K38" i="3" l="1"/>
  <c r="K14" i="3"/>
  <c r="K37" i="3" l="1"/>
</calcChain>
</file>

<file path=xl/sharedStrings.xml><?xml version="1.0" encoding="utf-8"?>
<sst xmlns="http://schemas.openxmlformats.org/spreadsheetml/2006/main" count="471" uniqueCount="232">
  <si>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</si>
  <si>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</si>
  <si>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</si>
  <si>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</si>
  <si>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</si>
  <si>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</si>
  <si>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</si>
  <si>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</si>
  <si>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</si>
  <si>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II. POSEBNI DIO</t>
  </si>
  <si>
    <t>I. OPĆI DIO</t>
  </si>
  <si>
    <t>Materijalni rashodi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</si>
  <si>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</si>
  <si>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</si>
  <si>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</si>
  <si>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</si>
  <si>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</si>
  <si>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….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</si>
  <si>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</si>
  <si>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</si>
  <si>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</si>
  <si>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</si>
  <si>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</si>
  <si>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</si>
  <si>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</si>
  <si>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</si>
  <si>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</si>
  <si>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</si>
  <si>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Plaće (Bruto)</t>
  </si>
  <si>
    <t>Plaće za redovan rad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</si>
  <si>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</si>
  <si>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</si>
  <si>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</si>
  <si>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</si>
  <si>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</si>
  <si>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</si>
  <si>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</si>
  <si>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</si>
  <si>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</si>
  <si>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</si>
  <si>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</si>
  <si>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</si>
  <si>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</si>
  <si>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</si>
  <si>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</si>
  <si>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</si>
  <si>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</si>
  <si>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</si>
  <si>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</si>
  <si>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</si>
  <si>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</si>
  <si>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</si>
  <si>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 xml:space="preserve"> </t>
  </si>
  <si>
    <t xml:space="preserve">Ostali nespomenuti prihodi </t>
  </si>
  <si>
    <t xml:space="preserve">Upravne i administrativne pristojbe  </t>
  </si>
  <si>
    <t xml:space="preserve">Prihodi od upravnih i administrativnih pristojbim pristojbi po oisebnim propisima naknada </t>
  </si>
  <si>
    <t>Prihodi iz nadležnog proračuna i od HZZO-a temeljem ugovorenih obveza</t>
  </si>
  <si>
    <t xml:space="preserve">Prihodi iz nadležnog proračuna za financiranje redovne djelatnosti proračunskih korisnika  </t>
  </si>
  <si>
    <t xml:space="preserve">Prihodi iz nadležnog proračuna za financiranje rashoda poslovanja  </t>
  </si>
  <si>
    <t xml:space="preserve">Prihodi od imovine  </t>
  </si>
  <si>
    <t xml:space="preserve">Prihodi od financijske imovine  </t>
  </si>
  <si>
    <t xml:space="preserve">Kamate na oročena sredstva i depozite po viđenju </t>
  </si>
  <si>
    <t xml:space="preserve">Tekuće donacije </t>
  </si>
  <si>
    <t xml:space="preserve">Ostali rashodi za zaposlene </t>
  </si>
  <si>
    <t xml:space="preserve">Doprinos na plaće </t>
  </si>
  <si>
    <t xml:space="preserve">Doprinos za obvezno zdravstveno osiguranje </t>
  </si>
  <si>
    <t xml:space="preserve">Naknade troškova zaposlenima </t>
  </si>
  <si>
    <t xml:space="preserve">Službena putovanja </t>
  </si>
  <si>
    <t xml:space="preserve">Naknade za prijevoz, za rad na terenu i odvojeni život </t>
  </si>
  <si>
    <t xml:space="preserve">Stručno usavršavanje zaposlenih </t>
  </si>
  <si>
    <t xml:space="preserve">Ostale naknade troškova zaposlenih </t>
  </si>
  <si>
    <t>Rashodi za materijal i energiju</t>
  </si>
  <si>
    <t>Uredski materijal i ostali materijalni rashodi</t>
  </si>
  <si>
    <t xml:space="preserve">Materijal i sirovine </t>
  </si>
  <si>
    <t xml:space="preserve">Energija </t>
  </si>
  <si>
    <t xml:space="preserve">Materijal i dijelovi za tekuće investicijsko održavanje </t>
  </si>
  <si>
    <t xml:space="preserve">Sitan inventar i auto gume </t>
  </si>
  <si>
    <t xml:space="preserve">Službena , radna i zaštitna odjeća </t>
  </si>
  <si>
    <t>Rashodi za usluge</t>
  </si>
  <si>
    <t>Usluge telefona, poštei prijevoza</t>
  </si>
  <si>
    <t xml:space="preserve">Usluge tekućeg investicijskog održavanja </t>
  </si>
  <si>
    <t xml:space="preserve">Usluge promidžbe i informiranja </t>
  </si>
  <si>
    <t xml:space="preserve">Komunalne usluge </t>
  </si>
  <si>
    <t xml:space="preserve">Zakupnina i najamnina </t>
  </si>
  <si>
    <t xml:space="preserve">Zdravstvene i veterinarske usluge </t>
  </si>
  <si>
    <t xml:space="preserve">Intelektualne i osoben usluge </t>
  </si>
  <si>
    <t>Računalne usluge</t>
  </si>
  <si>
    <t xml:space="preserve">Ostale usluge </t>
  </si>
  <si>
    <t xml:space="preserve">Ostali nespomenuti rashodi poslovanja </t>
  </si>
  <si>
    <t xml:space="preserve">Reprezentacija </t>
  </si>
  <si>
    <t>Financijski rashodi</t>
  </si>
  <si>
    <t>Ostali financijski rashodi</t>
  </si>
  <si>
    <t xml:space="preserve">Bankarske usluge i usluge platnog prometa </t>
  </si>
  <si>
    <t xml:space="preserve">Rashodi za nabavu proizvedene dugotrajne imovine </t>
  </si>
  <si>
    <t xml:space="preserve">Računala i računalna oprema 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</si>
  <si>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</si>
  <si>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</si>
  <si>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Pristojbe i naknade </t>
  </si>
  <si>
    <t xml:space="preserve">Troškovi sudskih postupaka </t>
  </si>
  <si>
    <t xml:space="preserve">Negativne tečajne razlike </t>
  </si>
  <si>
    <t xml:space="preserve">Zatezne kamate </t>
  </si>
  <si>
    <t xml:space="preserve">Oprema za održavanje i zaštitu </t>
  </si>
  <si>
    <t xml:space="preserve">Uređaji, strojevi i oprema za ostale namjene </t>
  </si>
  <si>
    <t xml:space="preserve">Knjige </t>
  </si>
  <si>
    <t xml:space="preserve">4 Prihod za posebne namjene </t>
  </si>
  <si>
    <t>5 Pomoći</t>
  </si>
  <si>
    <t>51 Pomoći</t>
  </si>
  <si>
    <t xml:space="preserve">44 Prihod za posebne namjene-decentralizacija </t>
  </si>
  <si>
    <t>48 Prihod za posebne namjene</t>
  </si>
  <si>
    <t xml:space="preserve">09 Obrazovanje </t>
  </si>
  <si>
    <t>096 Dodatne usluge u obrazovanju</t>
  </si>
  <si>
    <t xml:space="preserve">Rashodi za zaposlene </t>
  </si>
  <si>
    <t xml:space="preserve">Materijalni rashodi </t>
  </si>
  <si>
    <t xml:space="preserve">Računalne usluge </t>
  </si>
  <si>
    <t xml:space="preserve">Financijski rashodi </t>
  </si>
  <si>
    <t xml:space="preserve">Uredski materijal i ostali materijalni rashodi </t>
  </si>
  <si>
    <t xml:space="preserve">Usluge telefona pošte i prijevoza </t>
  </si>
  <si>
    <t xml:space="preserve">Rashodi djelatnosti </t>
  </si>
  <si>
    <t xml:space="preserve">Izgradnja i uređenje objekata te nabava i održavanje opreme </t>
  </si>
  <si>
    <t>Tekući projekat T400159</t>
  </si>
  <si>
    <t>Program 4001</t>
  </si>
  <si>
    <t xml:space="preserve">Prihod za posebne namjene -Decentralizacija </t>
  </si>
  <si>
    <t xml:space="preserve">Članarine i norme </t>
  </si>
  <si>
    <t>7=5/3*100</t>
  </si>
  <si>
    <t>5=4/2*100</t>
  </si>
  <si>
    <t xml:space="preserve">Ostali nespomenuti rashodi poslovanja  </t>
  </si>
  <si>
    <t xml:space="preserve">Energija  </t>
  </si>
  <si>
    <t xml:space="preserve">Članarine </t>
  </si>
  <si>
    <t>Izvor 4.4.</t>
  </si>
  <si>
    <t>Izvor 3.2.</t>
  </si>
  <si>
    <t>Izvor 1.1.</t>
  </si>
  <si>
    <t xml:space="preserve">44 Prihod za posebne namjene-Decentralizacija </t>
  </si>
  <si>
    <t xml:space="preserve">48 Prihod za posebne namjene </t>
  </si>
  <si>
    <t xml:space="preserve">  </t>
  </si>
  <si>
    <t xml:space="preserve">Kapitalne  pomoći proračunskim korisnicima iz proračuna koji im nije nadležan </t>
  </si>
  <si>
    <t xml:space="preserve">Prihodi od prodaje proizvoda </t>
  </si>
  <si>
    <t xml:space="preserve">Pomoći temeljem prijenos EU sredstava </t>
  </si>
  <si>
    <t xml:space="preserve">Tekuće pomoći temeljem prijenosa EU sredstava </t>
  </si>
  <si>
    <t xml:space="preserve">Prijenos između proračunskih korisnika istog proračuna </t>
  </si>
  <si>
    <t xml:space="preserve">Kapitalni prijenosi između proračusnskih korisnika istog proračuna  </t>
  </si>
  <si>
    <t xml:space="preserve">Kapitalni prijenosi između proračusnskih korisnika istog proračuna temeljem prijenosa EU sredstava  </t>
  </si>
  <si>
    <t xml:space="preserve">Prihod od prodaje nefinancijske imovine  </t>
  </si>
  <si>
    <t xml:space="preserve">Prihod od prodaje proizvedene dugotrajne imovine  </t>
  </si>
  <si>
    <t xml:space="preserve">Prihod od prodaje građevinskih objekata </t>
  </si>
  <si>
    <t xml:space="preserve">Stambeni objekti </t>
  </si>
  <si>
    <t xml:space="preserve">Doprinos za obvezno  osiguranje u slučaju nezaposlenosti  </t>
  </si>
  <si>
    <t xml:space="preserve">Rashodi za dodatna ulaganja na nefinancijskoj imovini </t>
  </si>
  <si>
    <t xml:space="preserve">Ostali rashodi </t>
  </si>
  <si>
    <t xml:space="preserve">Tekuće donacije u naravi </t>
  </si>
  <si>
    <t xml:space="preserve">OŠ MILANA BEGOVIĆA, VRLIKA </t>
  </si>
  <si>
    <t>Glava 00403</t>
  </si>
  <si>
    <t xml:space="preserve">USTANOVE U OSNOVNOM ŠKOLSTVU </t>
  </si>
  <si>
    <t xml:space="preserve">RAZVOJ ODGOJNO OBRAZOVNOG SUSTAVA </t>
  </si>
  <si>
    <t>Aktivnost A400104</t>
  </si>
  <si>
    <t xml:space="preserve">e-ŠKOLE </t>
  </si>
  <si>
    <t xml:space="preserve">Intelektualne i osoobne usluge  </t>
  </si>
  <si>
    <t>Izvor 5.4.</t>
  </si>
  <si>
    <t>Aktivnost A400118</t>
  </si>
  <si>
    <t>Nabava udžbenika i obrazovnih materijala</t>
  </si>
  <si>
    <t>Pomoći PK</t>
  </si>
  <si>
    <t xml:space="preserve">Rashodi za nabavu proizvedene dugotrajne imovine  </t>
  </si>
  <si>
    <t xml:space="preserve">Jadranski RZC STEM </t>
  </si>
  <si>
    <t xml:space="preserve">Kapitalni projekat K400105 </t>
  </si>
  <si>
    <t>Izvor 5.5.</t>
  </si>
  <si>
    <t>Pomoći EU za PK</t>
  </si>
  <si>
    <t>Vlastiti prihod PK</t>
  </si>
  <si>
    <t>Tekući projekat T400110</t>
  </si>
  <si>
    <t>Financiranje troškova prehrane za učenike OŠ</t>
  </si>
  <si>
    <t xml:space="preserve">Opskrba školskih ustanova higijenskim potrepštinama za učenice   </t>
  </si>
  <si>
    <t>Preventivni program OŠ SŠ</t>
  </si>
  <si>
    <t>Aktivnosti A403001</t>
  </si>
  <si>
    <t>Aktivnost  A404002</t>
  </si>
  <si>
    <t xml:space="preserve">Prihodi za posebne namjene -Decentralizacija  </t>
  </si>
  <si>
    <t>Izvor 7.2.</t>
  </si>
  <si>
    <t>Prihod od prodaje nefinancijske imovine PK</t>
  </si>
  <si>
    <t xml:space="preserve">Kapitalni projekat K400108 </t>
  </si>
  <si>
    <t xml:space="preserve">BioMOZAIK Krš i more </t>
  </si>
  <si>
    <t xml:space="preserve">Materijali rashodi </t>
  </si>
  <si>
    <t xml:space="preserve">Uredska oprema i namještaji </t>
  </si>
  <si>
    <t xml:space="preserve">Uređaji, strojevii oprema za ostale namjene  </t>
  </si>
  <si>
    <t>Ostali rashodi</t>
  </si>
  <si>
    <t>Tekuće donacije u naravi</t>
  </si>
  <si>
    <t xml:space="preserve">Stručno usavršavanje  zaposlenika </t>
  </si>
  <si>
    <t xml:space="preserve">Naknada za prijevoz na posao i s posla </t>
  </si>
  <si>
    <t xml:space="preserve">Aktivnost  A404002 </t>
  </si>
  <si>
    <t>Prijevoz učenika osnovnih škola</t>
  </si>
  <si>
    <t>54 Pomoći</t>
  </si>
  <si>
    <t>55 Pomoći EU za PK</t>
  </si>
  <si>
    <t xml:space="preserve">7 Prihodi od prodaje ili zamjene nefinancijske imovine </t>
  </si>
  <si>
    <t>72 Prihodi od prodaje nefinacijske imovine PK</t>
  </si>
  <si>
    <t>Program 4030</t>
  </si>
  <si>
    <t xml:space="preserve">OSNOVNOŠKOLSKO OBRAZOVANJE </t>
  </si>
  <si>
    <t xml:space="preserve">Vlastiti prihodi </t>
  </si>
  <si>
    <t xml:space="preserve">Stručno usavršavanje zaposlenika </t>
  </si>
  <si>
    <t xml:space="preserve">Službena radna i zaštitna odjeća </t>
  </si>
  <si>
    <t xml:space="preserve">091 Predškolsko i osnovno obrazovanje </t>
  </si>
  <si>
    <t>IZVORNI PLAN ILI REBALANS 2024.*</t>
  </si>
  <si>
    <t>TEKUĆI PLAN 2024.*</t>
  </si>
  <si>
    <t xml:space="preserve">Premije osiguranja </t>
  </si>
  <si>
    <t>Dodatna ulaganja na građevinskim objektima</t>
  </si>
  <si>
    <t xml:space="preserve">Donacije od pravnih i fizičkih osoba </t>
  </si>
  <si>
    <t>6 Donacije</t>
  </si>
  <si>
    <t>62 Donacije</t>
  </si>
  <si>
    <t xml:space="preserve">Opći prihodi i primici </t>
  </si>
  <si>
    <t>Aktivnost A400103</t>
  </si>
  <si>
    <t>Natjecanje, manifestacije i ostalo</t>
  </si>
  <si>
    <t xml:space="preserve">Rashodi za dodatna ulaganja na nefinancijskog imovini </t>
  </si>
  <si>
    <t xml:space="preserve">Dodatna ulaganja na građevinskim objektima </t>
  </si>
  <si>
    <t>Izvor 6.3.</t>
  </si>
  <si>
    <t>Donacije PK</t>
  </si>
  <si>
    <t xml:space="preserve">Intelektualne i osbne usluge </t>
  </si>
  <si>
    <t xml:space="preserve">Ostale usluge  </t>
  </si>
  <si>
    <t xml:space="preserve">Intelektualne usluge </t>
  </si>
  <si>
    <t xml:space="preserve">Premje osiguranja </t>
  </si>
  <si>
    <t xml:space="preserve">Računalne usluge  </t>
  </si>
  <si>
    <t>IZVRŠENJE FINANCIJSKOG PLANA PRORAČUNSKOG KORISNIKA - OSNOVNA ŠKOLA MILAN BEGOVIĆ
ZA 2024. GODINE</t>
  </si>
  <si>
    <t xml:space="preserve">OSTVARENJE/ IZVRŠENJE 
1.-12.2024. </t>
  </si>
  <si>
    <t xml:space="preserve">OSTVARENJE/IZVRŠENJE 
1.-12.2023. </t>
  </si>
  <si>
    <t xml:space="preserve">OSTVARENJE/IZVRŠENJE 
1.-12.2024. </t>
  </si>
  <si>
    <t xml:space="preserve">OSTVARENJE/ IZVRŠENJE 
1.-12.2023. </t>
  </si>
  <si>
    <t>OSTVARENJE/ IZVRŠENJE 
1.-12.2023.</t>
  </si>
  <si>
    <t xml:space="preserve">OSTVARENJE/ IZVRŠENJE 
1.-12.2024 </t>
  </si>
  <si>
    <t xml:space="preserve"> IZVRŠENJE 
1.-12.2023. </t>
  </si>
  <si>
    <t xml:space="preserve"> IZVRŠENJE 
1.-12.2024. </t>
  </si>
  <si>
    <t xml:space="preserve">Zakupnine i najamnine  </t>
  </si>
  <si>
    <t xml:space="preserve">Usluge, telefona, pošte i prijevoza </t>
  </si>
  <si>
    <t xml:space="preserve">Stručno usavršavanje zaposlenika  </t>
  </si>
  <si>
    <t>Tekući projekat T400101</t>
  </si>
  <si>
    <t xml:space="preserve">Školski medeni dani </t>
  </si>
  <si>
    <t>Izvor 5.1.</t>
  </si>
  <si>
    <t xml:space="preserve">Pomoći  </t>
  </si>
  <si>
    <t xml:space="preserve">Usluge tekućeg i invet.održavanja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</si>
</sst>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6">
    <xf numFmtId="0" fontId="0" fillId="0" borderId="0" xfId="0"/>
    <xf numFmtId="0" fontId="3" fillId="0" borderId="0" xfId="0" applyNumberFormat="1" applyFont="1" applyFill="1" applyBorder="1" applyAlignment="1" applyProtection="1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1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18" fillId="0" borderId="3" xfId="0" applyNumberFormat="1" applyFont="1" applyBorder="1"/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4" fontId="6" fillId="2" borderId="3" xfId="0" applyNumberFormat="1" applyFont="1" applyFill="1" applyBorder="1" applyAlignment="1" applyProtection="1">
      <alignment horizontal="right" wrapText="1"/>
    </xf>
    <xf numFmtId="4" fontId="8" fillId="2" borderId="3" xfId="0" applyNumberFormat="1" applyFont="1" applyFill="1" applyBorder="1" applyAlignment="1" applyProtection="1">
      <alignment horizontal="right" wrapText="1"/>
    </xf>
    <xf numFmtId="0" fontId="18" fillId="0" borderId="3" xfId="0" applyFont="1" applyBorder="1"/>
    <xf numFmtId="1" fontId="6" fillId="2" borderId="1" xfId="0" applyNumberFormat="1" applyFont="1" applyFill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left" vertical="center" wrapText="1"/>
    </xf>
    <xf numFmtId="1" fontId="6" fillId="2" borderId="4" xfId="0" applyNumberFormat="1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 applyProtection="1">
      <alignment vertical="center" wrapText="1"/>
    </xf>
    <xf numFmtId="4" fontId="5" fillId="3" borderId="3" xfId="0" quotePrefix="1" applyNumberFormat="1" applyFont="1" applyFill="1" applyBorder="1" applyAlignment="1">
      <alignment horizontal="left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left" vertical="center" wrapText="1"/>
    </xf>
    <xf numFmtId="4" fontId="4" fillId="3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/>
    <xf numFmtId="4" fontId="0" fillId="0" borderId="0" xfId="0" applyNumberFormat="1"/>
    <xf numFmtId="0" fontId="19" fillId="0" borderId="3" xfId="0" quotePrefix="1" applyNumberFormat="1" applyFont="1" applyFill="1" applyBorder="1" applyAlignment="1" applyProtection="1">
      <alignment horizontal="center" vertical="center" wrapText="1"/>
    </xf>
    <xf numFmtId="0" fontId="19" fillId="2" borderId="3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19" fillId="3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>
      <alignment horizontal="right"/>
    </xf>
    <xf numFmtId="0" fontId="18" fillId="0" borderId="0" xfId="0" applyFont="1"/>
    <xf numFmtId="0" fontId="8" fillId="2" borderId="3" xfId="0" applyNumberFormat="1" applyFont="1" applyFill="1" applyBorder="1" applyAlignment="1" applyProtection="1">
      <alignment horizontal="center" vertical="center" wrapText="1"/>
    </xf>
    <xf numFmtId="4" fontId="8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8" fillId="0" borderId="3" xfId="0" applyNumberFormat="1" applyFont="1" applyBorder="1"/>
    <xf numFmtId="4" fontId="6" fillId="0" borderId="3" xfId="0" applyNumberFormat="1" applyFont="1" applyBorder="1"/>
    <xf numFmtId="4" fontId="8" fillId="2" borderId="3" xfId="0" applyNumberFormat="1" applyFont="1" applyFill="1" applyBorder="1" applyAlignment="1" applyProtection="1">
      <alignment vertical="center" wrapText="1"/>
    </xf>
    <xf numFmtId="2" fontId="6" fillId="2" borderId="3" xfId="0" applyNumberFormat="1" applyFont="1" applyFill="1" applyBorder="1" applyAlignment="1" applyProtection="1">
      <alignment horizontal="right" wrapText="1"/>
    </xf>
    <xf numFmtId="2" fontId="6" fillId="0" borderId="3" xfId="0" applyNumberFormat="1" applyFont="1" applyBorder="1"/>
    <xf numFmtId="0" fontId="6" fillId="0" borderId="3" xfId="0" applyFont="1" applyBorder="1"/>
    <xf numFmtId="4" fontId="20" fillId="0" borderId="3" xfId="0" applyNumberFormat="1" applyFont="1" applyBorder="1"/>
    <xf numFmtId="4" fontId="21" fillId="0" borderId="3" xfId="0" applyNumberFormat="1" applyFont="1" applyBorder="1"/>
    <xf numFmtId="0" fontId="8" fillId="2" borderId="3" xfId="0" applyNumberFormat="1" applyFont="1" applyFill="1" applyBorder="1" applyAlignment="1" applyProtection="1">
      <alignment vertical="center" wrapText="1"/>
    </xf>
    <xf numFmtId="4" fontId="23" fillId="2" borderId="3" xfId="0" applyNumberFormat="1" applyFont="1" applyFill="1" applyBorder="1" applyAlignment="1">
      <alignment horizontal="right"/>
    </xf>
    <xf numFmtId="0" fontId="22" fillId="0" borderId="0" xfId="0" applyFont="1"/>
    <xf numFmtId="1" fontId="6" fillId="2" borderId="2" xfId="0" applyNumberFormat="1" applyFont="1" applyFill="1" applyBorder="1" applyAlignment="1">
      <alignment horizontal="right" vertical="center" wrapText="1"/>
    </xf>
    <xf numFmtId="0" fontId="18" fillId="2" borderId="0" xfId="0" applyFont="1" applyFill="1"/>
    <xf numFmtId="4" fontId="25" fillId="0" borderId="3" xfId="0" applyNumberFormat="1" applyFont="1" applyBorder="1"/>
    <xf numFmtId="4" fontId="18" fillId="0" borderId="0" xfId="0" applyNumberFormat="1" applyFont="1"/>
    <xf numFmtId="0" fontId="20" fillId="0" borderId="0" xfId="0" applyFont="1" applyAlignment="1">
      <alignment vertical="top" wrapText="1"/>
    </xf>
    <xf numFmtId="4" fontId="8" fillId="2" borderId="3" xfId="0" applyNumberFormat="1" applyFont="1" applyFill="1" applyBorder="1"/>
    <xf numFmtId="4" fontId="6" fillId="2" borderId="3" xfId="0" applyNumberFormat="1" applyFont="1" applyFill="1" applyBorder="1"/>
    <xf numFmtId="0" fontId="26" fillId="0" borderId="0" xfId="0" applyFont="1"/>
    <xf numFmtId="0" fontId="24" fillId="0" borderId="0" xfId="0" applyFont="1"/>
    <xf numFmtId="4" fontId="5" fillId="3" borderId="3" xfId="0" applyNumberFormat="1" applyFont="1" applyFill="1" applyBorder="1" applyAlignment="1">
      <alignment horizontal="right"/>
    </xf>
    <xf numFmtId="4" fontId="8" fillId="3" borderId="3" xfId="0" applyNumberFormat="1" applyFont="1" applyFill="1" applyBorder="1" applyAlignment="1" applyProtection="1">
      <alignment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left" vertical="center" wrapText="1"/>
    </xf>
    <xf numFmtId="1" fontId="8" fillId="2" borderId="4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/>
    <xf numFmtId="0" fontId="8" fillId="3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28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2" fontId="27" fillId="0" borderId="3" xfId="0" applyNumberFormat="1" applyFont="1" applyBorder="1"/>
    <xf numFmtId="0" fontId="25" fillId="0" borderId="0" xfId="0" applyFont="1"/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left" vertical="center" wrapText="1"/>
    </xf>
    <xf numFmtId="1" fontId="8" fillId="2" borderId="4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left" vertical="center"/>
    </xf>
    <xf numFmtId="1" fontId="8" fillId="2" borderId="2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3" fontId="6" fillId="2" borderId="4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8" fillId="3" borderId="3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 applyProtection="1">
      <alignment horizontal="right" wrapText="1"/>
    </xf>
    <xf numFmtId="4" fontId="8" fillId="2" borderId="3" xfId="0" applyNumberFormat="1" applyFont="1" applyFill="1" applyBorder="1" applyAlignment="1">
      <alignment horizontal="right" wrapText="1"/>
    </xf>
    <xf numFmtId="4" fontId="8" fillId="3" borderId="3" xfId="0" applyNumberFormat="1" applyFont="1" applyFill="1" applyBorder="1" applyAlignment="1">
      <alignment horizontal="right" wrapText="1"/>
    </xf>
    <xf numFmtId="4" fontId="8" fillId="3" borderId="3" xfId="0" applyNumberFormat="1" applyFont="1" applyFill="1" applyBorder="1" applyAlignment="1" applyProtection="1">
      <alignment horizontal="right" wrapText="1"/>
    </xf>
    <xf numFmtId="0" fontId="6" fillId="0" borderId="0" xfId="0" applyFont="1"/>
    <xf numFmtId="4" fontId="25" fillId="2" borderId="3" xfId="0" applyNumberFormat="1" applyFont="1" applyFill="1" applyBorder="1"/>
    <xf numFmtId="4" fontId="18" fillId="2" borderId="3" xfId="0" applyNumberFormat="1" applyFont="1" applyFill="1" applyBorder="1"/>
    <xf numFmtId="0" fontId="8" fillId="2" borderId="3" xfId="0" applyNumberFormat="1" applyFont="1" applyFill="1" applyBorder="1" applyAlignment="1" applyProtection="1">
      <alignment horizontal="left" vertical="center"/>
    </xf>
    <xf numFmtId="2" fontId="6" fillId="2" borderId="3" xfId="0" applyNumberFormat="1" applyFont="1" applyFill="1" applyBorder="1" applyAlignment="1">
      <alignment horizontal="right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5"/>
  <sheetViews>
    <sheetView topLeftCell="B19" zoomScaleNormal="100" workbookViewId="0">
      <selection activeCell="G9" sqref="G9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25" t="s">
        <v>215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22"/>
    </row>
    <row r="2" spans="2:13" ht="18" customHeight="1" x14ac:dyDescent="0.3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3"/>
    </row>
    <row r="3" spans="2:13" ht="15.75" customHeight="1" x14ac:dyDescent="0.3">
      <c r="B3" s="125" t="s">
        <v>10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21"/>
    </row>
    <row r="4" spans="2:13" ht="17.399999999999999" x14ac:dyDescent="0.3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4"/>
    </row>
    <row r="5" spans="2:13" ht="18" customHeight="1" x14ac:dyDescent="0.3">
      <c r="B5" s="125" t="s">
        <v>40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20"/>
    </row>
    <row r="6" spans="2:13" ht="18" customHeight="1" x14ac:dyDescent="0.3"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20"/>
    </row>
    <row r="7" spans="2:13" ht="18" customHeight="1" x14ac:dyDescent="0.3">
      <c r="B7" s="139" t="s">
        <v>51</v>
      </c>
      <c r="C7" s="139"/>
      <c r="D7" s="139"/>
      <c r="E7" s="139"/>
      <c r="F7" s="139"/>
      <c r="G7" s="41"/>
      <c r="H7" s="37"/>
      <c r="I7" s="37"/>
      <c r="J7" s="37"/>
      <c r="K7" s="38"/>
      <c r="L7" s="38"/>
    </row>
    <row r="8" spans="2:13" ht="26.4" x14ac:dyDescent="0.3">
      <c r="B8" s="121" t="s">
        <v>8</v>
      </c>
      <c r="C8" s="121"/>
      <c r="D8" s="121"/>
      <c r="E8" s="121"/>
      <c r="F8" s="121"/>
      <c r="G8" s="23" t="s">
        <v>217</v>
      </c>
      <c r="H8" s="23" t="s">
        <v>196</v>
      </c>
      <c r="I8" s="23" t="s">
        <v>197</v>
      </c>
      <c r="J8" s="23" t="s">
        <v>218</v>
      </c>
      <c r="K8" s="23" t="s">
        <v>20</v>
      </c>
      <c r="L8" s="23" t="s">
        <v>38</v>
      </c>
    </row>
    <row r="9" spans="2:13" x14ac:dyDescent="0.3">
      <c r="B9" s="133">
        <v>1</v>
      </c>
      <c r="C9" s="133"/>
      <c r="D9" s="133"/>
      <c r="E9" s="133"/>
      <c r="F9" s="134"/>
      <c r="G9" s="68">
        <v>2</v>
      </c>
      <c r="H9" s="69">
        <v>3</v>
      </c>
      <c r="I9" s="69">
        <v>4</v>
      </c>
      <c r="J9" s="69">
        <v>5</v>
      </c>
      <c r="K9" s="69" t="s">
        <v>30</v>
      </c>
      <c r="L9" s="69" t="s">
        <v>123</v>
      </c>
    </row>
    <row r="10" spans="2:13" x14ac:dyDescent="0.3">
      <c r="B10" s="119" t="s">
        <v>22</v>
      </c>
      <c r="C10" s="120"/>
      <c r="D10" s="120"/>
      <c r="E10" s="120"/>
      <c r="F10" s="131"/>
      <c r="G10" s="49">
        <v>693450.45</v>
      </c>
      <c r="H10" s="49">
        <v>845123.84</v>
      </c>
      <c r="I10" s="164">
        <v>0</v>
      </c>
      <c r="J10" s="164">
        <v>855319.06</v>
      </c>
      <c r="K10" s="164">
        <f>J10/G10*100</f>
        <v>123.34249116140887</v>
      </c>
      <c r="L10" s="164">
        <f>J10/H10*100</f>
        <v>101.20635811196618</v>
      </c>
    </row>
    <row r="11" spans="2:13" x14ac:dyDescent="0.3">
      <c r="B11" s="132" t="s">
        <v>21</v>
      </c>
      <c r="C11" s="131"/>
      <c r="D11" s="131"/>
      <c r="E11" s="131"/>
      <c r="F11" s="131"/>
      <c r="G11" s="165">
        <v>0</v>
      </c>
      <c r="H11" s="49">
        <v>0</v>
      </c>
      <c r="I11" s="164">
        <v>0</v>
      </c>
      <c r="J11" s="164">
        <v>0</v>
      </c>
      <c r="K11" s="164">
        <v>0</v>
      </c>
      <c r="L11" s="164">
        <v>0</v>
      </c>
    </row>
    <row r="12" spans="2:13" x14ac:dyDescent="0.3">
      <c r="B12" s="128" t="s">
        <v>0</v>
      </c>
      <c r="C12" s="129"/>
      <c r="D12" s="129"/>
      <c r="E12" s="129"/>
      <c r="F12" s="130"/>
      <c r="G12" s="166">
        <f>G10</f>
        <v>693450.45</v>
      </c>
      <c r="H12" s="166">
        <v>845123.84</v>
      </c>
      <c r="I12" s="166">
        <v>0</v>
      </c>
      <c r="J12" s="166">
        <v>855319.06</v>
      </c>
      <c r="K12" s="166">
        <f>J12/G12*100</f>
        <v>123.34249116140887</v>
      </c>
      <c r="L12" s="166">
        <f>J12/H12*100</f>
        <v>101.20635811196618</v>
      </c>
    </row>
    <row r="13" spans="2:13" x14ac:dyDescent="0.3">
      <c r="B13" s="138" t="s">
        <v>23</v>
      </c>
      <c r="C13" s="120"/>
      <c r="D13" s="120"/>
      <c r="E13" s="120"/>
      <c r="F13" s="120"/>
      <c r="G13" s="49">
        <v>685910.84</v>
      </c>
      <c r="H13" s="49">
        <v>828099.73</v>
      </c>
      <c r="I13" s="164">
        <v>0</v>
      </c>
      <c r="J13" s="164">
        <v>818396.3</v>
      </c>
      <c r="K13" s="167">
        <f>J13/G13*100</f>
        <v>119.31525969176985</v>
      </c>
      <c r="L13" s="167">
        <f>J13/H13*100</f>
        <v>98.828229300352504</v>
      </c>
    </row>
    <row r="14" spans="2:13" x14ac:dyDescent="0.3">
      <c r="B14" s="136" t="s">
        <v>24</v>
      </c>
      <c r="C14" s="131"/>
      <c r="D14" s="131"/>
      <c r="E14" s="131"/>
      <c r="F14" s="131"/>
      <c r="G14" s="165">
        <v>31737.21</v>
      </c>
      <c r="H14" s="168">
        <v>18475.05</v>
      </c>
      <c r="I14" s="165">
        <v>0</v>
      </c>
      <c r="J14" s="165">
        <v>16094.55</v>
      </c>
      <c r="K14" s="167">
        <v>0</v>
      </c>
      <c r="L14" s="167">
        <f>J14/H14*100</f>
        <v>87.115055168998197</v>
      </c>
    </row>
    <row r="15" spans="2:13" x14ac:dyDescent="0.3">
      <c r="B15" s="15" t="s">
        <v>1</v>
      </c>
      <c r="C15" s="35"/>
      <c r="D15" s="35"/>
      <c r="E15" s="35"/>
      <c r="F15" s="35"/>
      <c r="G15" s="166">
        <v>717648.05</v>
      </c>
      <c r="H15" s="169">
        <v>846574.78</v>
      </c>
      <c r="I15" s="166">
        <v>0</v>
      </c>
      <c r="J15" s="166">
        <v>834490.85</v>
      </c>
      <c r="K15" s="166">
        <f>J15/G15*100</f>
        <v>116.28135128354351</v>
      </c>
      <c r="L15" s="166">
        <f>J15/H15*100</f>
        <v>98.572609261995723</v>
      </c>
    </row>
    <row r="16" spans="2:13" x14ac:dyDescent="0.3">
      <c r="B16" s="137" t="s">
        <v>2</v>
      </c>
      <c r="C16" s="129"/>
      <c r="D16" s="129"/>
      <c r="E16" s="129"/>
      <c r="F16" s="129"/>
      <c r="G16" s="169">
        <f>G10-G13</f>
        <v>7539.609999999986</v>
      </c>
      <c r="H16" s="166">
        <f>H10-H13</f>
        <v>17024.109999999986</v>
      </c>
      <c r="I16" s="170">
        <v>0</v>
      </c>
      <c r="J16" s="170">
        <f>J10-J15</f>
        <v>20828.210000000079</v>
      </c>
      <c r="K16" s="170">
        <v>0</v>
      </c>
      <c r="L16" s="170">
        <v>0</v>
      </c>
    </row>
    <row r="17" spans="1:49" ht="17.399999999999999" x14ac:dyDescent="0.3"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"/>
    </row>
    <row r="18" spans="1:49" ht="18" customHeight="1" x14ac:dyDescent="0.3">
      <c r="B18" s="118" t="s">
        <v>45</v>
      </c>
      <c r="C18" s="118"/>
      <c r="D18" s="118"/>
      <c r="E18" s="118"/>
      <c r="F18" s="118"/>
      <c r="G18" s="36"/>
      <c r="H18" s="37"/>
      <c r="I18" s="37"/>
      <c r="J18" s="37"/>
      <c r="K18" s="38"/>
      <c r="L18" s="38"/>
      <c r="M18" s="1"/>
    </row>
    <row r="19" spans="1:49" ht="26.4" x14ac:dyDescent="0.3">
      <c r="B19" s="121" t="s">
        <v>8</v>
      </c>
      <c r="C19" s="121"/>
      <c r="D19" s="121"/>
      <c r="E19" s="121"/>
      <c r="F19" s="121"/>
      <c r="G19" s="23" t="s">
        <v>217</v>
      </c>
      <c r="H19" s="23" t="s">
        <v>196</v>
      </c>
      <c r="I19" s="2" t="s">
        <v>197</v>
      </c>
      <c r="J19" s="23" t="s">
        <v>218</v>
      </c>
      <c r="K19" s="2" t="s">
        <v>20</v>
      </c>
      <c r="L19" s="2" t="s">
        <v>38</v>
      </c>
    </row>
    <row r="20" spans="1:49" x14ac:dyDescent="0.3">
      <c r="B20" s="122">
        <v>1</v>
      </c>
      <c r="C20" s="123"/>
      <c r="D20" s="123"/>
      <c r="E20" s="123"/>
      <c r="F20" s="123"/>
      <c r="G20" s="27">
        <v>2</v>
      </c>
      <c r="H20" s="26">
        <v>3</v>
      </c>
      <c r="I20" s="26">
        <v>4</v>
      </c>
      <c r="J20" s="26">
        <v>5</v>
      </c>
      <c r="K20" s="26" t="s">
        <v>30</v>
      </c>
      <c r="L20" s="26" t="s">
        <v>31</v>
      </c>
    </row>
    <row r="21" spans="1:49" ht="15.75" customHeight="1" x14ac:dyDescent="0.3">
      <c r="B21" s="119" t="s">
        <v>25</v>
      </c>
      <c r="C21" s="124"/>
      <c r="D21" s="124"/>
      <c r="E21" s="124"/>
      <c r="F21" s="124"/>
      <c r="G21" s="60"/>
      <c r="H21" s="42"/>
      <c r="I21" s="42" t="s">
        <v>52</v>
      </c>
      <c r="J21" s="42"/>
      <c r="K21" s="42"/>
      <c r="L21" s="42"/>
    </row>
    <row r="22" spans="1:49" x14ac:dyDescent="0.3">
      <c r="B22" s="119" t="s">
        <v>26</v>
      </c>
      <c r="C22" s="120"/>
      <c r="D22" s="120"/>
      <c r="E22" s="120"/>
      <c r="F22" s="120"/>
      <c r="G22" s="61"/>
      <c r="H22" s="42"/>
      <c r="I22" s="42" t="s">
        <v>52</v>
      </c>
      <c r="J22" s="42"/>
      <c r="K22" s="42"/>
      <c r="L22" s="42"/>
    </row>
    <row r="23" spans="1:49" ht="15" customHeight="1" x14ac:dyDescent="0.3">
      <c r="B23" s="115" t="s">
        <v>39</v>
      </c>
      <c r="C23" s="116"/>
      <c r="D23" s="116"/>
      <c r="E23" s="116"/>
      <c r="F23" s="117"/>
      <c r="G23" s="62"/>
      <c r="H23" s="63"/>
      <c r="I23" s="63"/>
      <c r="J23" s="63"/>
      <c r="K23" s="63"/>
      <c r="L23" s="63"/>
    </row>
    <row r="24" spans="1:49" s="30" customFormat="1" ht="15" customHeight="1" x14ac:dyDescent="0.3">
      <c r="A24"/>
      <c r="B24" s="119" t="s">
        <v>13</v>
      </c>
      <c r="C24" s="120"/>
      <c r="D24" s="120"/>
      <c r="E24" s="120"/>
      <c r="F24" s="120"/>
      <c r="G24" s="61"/>
      <c r="H24" s="42"/>
      <c r="I24" s="42"/>
      <c r="J24" s="42"/>
      <c r="K24" s="42"/>
      <c r="L24" s="42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3">
      <c r="A25"/>
      <c r="B25" s="119" t="s">
        <v>44</v>
      </c>
      <c r="C25" s="120"/>
      <c r="D25" s="120"/>
      <c r="E25" s="120"/>
      <c r="F25" s="120"/>
      <c r="G25" s="61"/>
      <c r="H25" s="42"/>
      <c r="I25" s="42"/>
      <c r="J25" s="42"/>
      <c r="K25" s="42"/>
      <c r="L25" s="42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4" customFormat="1" x14ac:dyDescent="0.3">
      <c r="A26" s="33"/>
      <c r="B26" s="115" t="s">
        <v>46</v>
      </c>
      <c r="C26" s="116"/>
      <c r="D26" s="116"/>
      <c r="E26" s="116"/>
      <c r="F26" s="117"/>
      <c r="G26" s="62"/>
      <c r="H26" s="64"/>
      <c r="I26" s="64"/>
      <c r="J26" s="64"/>
      <c r="K26" s="64"/>
      <c r="L26" s="64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6" x14ac:dyDescent="0.3">
      <c r="B27" s="135" t="s">
        <v>47</v>
      </c>
      <c r="C27" s="135"/>
      <c r="D27" s="135"/>
      <c r="E27" s="135"/>
      <c r="F27" s="135"/>
      <c r="G27" s="101">
        <v>-24197.599999999999</v>
      </c>
      <c r="H27" s="100">
        <v>-1450.94</v>
      </c>
      <c r="I27" s="100"/>
      <c r="J27" s="100">
        <v>20828.21</v>
      </c>
      <c r="K27" s="65"/>
      <c r="L27" s="65"/>
    </row>
    <row r="29" spans="1:49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8"/>
    </row>
    <row r="30" spans="1:49" x14ac:dyDescent="0.3">
      <c r="B30" s="126" t="s">
        <v>48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</row>
    <row r="31" spans="1:49" ht="15" customHeight="1" x14ac:dyDescent="0.3">
      <c r="B31" s="126" t="s">
        <v>49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</row>
    <row r="32" spans="1:49" ht="15" customHeight="1" x14ac:dyDescent="0.3">
      <c r="B32" s="126" t="s">
        <v>42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</row>
    <row r="33" spans="2:12" ht="36.75" customHeight="1" x14ac:dyDescent="0.3"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</row>
    <row r="34" spans="2:12" ht="15" customHeight="1" x14ac:dyDescent="0.3">
      <c r="B34" s="127" t="s">
        <v>50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2:12" x14ac:dyDescent="0.3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</row>
  </sheetData>
  <mergeCells count="30">
    <mergeCell ref="B2:L2"/>
    <mergeCell ref="B4:L4"/>
    <mergeCell ref="B6:L6"/>
    <mergeCell ref="B17:L17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26:F26"/>
    <mergeCell ref="B23:F23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113"/>
  <sheetViews>
    <sheetView topLeftCell="A49" zoomScale="90" zoomScaleNormal="90" workbookViewId="0">
      <selection activeCell="G100" sqref="G10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7" ht="17.399999999999999" x14ac:dyDescent="0.3"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2:17" ht="15.75" customHeight="1" x14ac:dyDescent="0.3">
      <c r="B2" s="125" t="s">
        <v>10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2:17" ht="17.399999999999999" x14ac:dyDescent="0.3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2:17" ht="15.75" customHeight="1" x14ac:dyDescent="0.3">
      <c r="B4" s="125" t="s">
        <v>41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2:17" ht="17.399999999999999" x14ac:dyDescent="0.3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2:17" ht="15.75" customHeight="1" x14ac:dyDescent="0.3">
      <c r="B6" s="125" t="s">
        <v>32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2:17" ht="17.399999999999999" x14ac:dyDescent="0.3"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2:17" ht="45" customHeight="1" x14ac:dyDescent="0.3">
      <c r="B8" s="148" t="s">
        <v>8</v>
      </c>
      <c r="C8" s="149"/>
      <c r="D8" s="149"/>
      <c r="E8" s="149"/>
      <c r="F8" s="150"/>
      <c r="G8" s="109" t="s">
        <v>219</v>
      </c>
      <c r="H8" s="70" t="s">
        <v>196</v>
      </c>
      <c r="I8" s="29" t="s">
        <v>197</v>
      </c>
      <c r="J8" s="29" t="s">
        <v>216</v>
      </c>
      <c r="K8" s="29" t="s">
        <v>20</v>
      </c>
      <c r="L8" s="29" t="s">
        <v>38</v>
      </c>
    </row>
    <row r="9" spans="2:17" x14ac:dyDescent="0.3">
      <c r="B9" s="145">
        <v>1</v>
      </c>
      <c r="C9" s="146"/>
      <c r="D9" s="146"/>
      <c r="E9" s="146"/>
      <c r="F9" s="147"/>
      <c r="G9" s="31">
        <v>2</v>
      </c>
      <c r="H9" s="71">
        <v>3</v>
      </c>
      <c r="I9" s="31">
        <v>4</v>
      </c>
      <c r="J9" s="31">
        <v>5</v>
      </c>
      <c r="K9" s="31" t="s">
        <v>30</v>
      </c>
      <c r="L9" s="31" t="s">
        <v>123</v>
      </c>
    </row>
    <row r="10" spans="2:17" x14ac:dyDescent="0.3">
      <c r="B10" s="5"/>
      <c r="C10" s="5"/>
      <c r="D10" s="5"/>
      <c r="E10" s="5"/>
      <c r="F10" s="5" t="s">
        <v>37</v>
      </c>
      <c r="G10" s="96">
        <f>G11</f>
        <v>693450.50100000005</v>
      </c>
      <c r="H10" s="49">
        <f>H11</f>
        <v>845123.84</v>
      </c>
      <c r="I10" s="49">
        <v>0</v>
      </c>
      <c r="J10" s="96">
        <f>J11</f>
        <v>855319.06</v>
      </c>
      <c r="K10" s="96">
        <f>J10/G10*100</f>
        <v>123.34248209015281</v>
      </c>
      <c r="L10" s="96">
        <f>J10/H10*100</f>
        <v>101.20635811196618</v>
      </c>
      <c r="M10" s="171"/>
      <c r="N10" s="73"/>
      <c r="O10" s="73"/>
      <c r="P10" s="73"/>
      <c r="Q10" s="73"/>
    </row>
    <row r="11" spans="2:17" x14ac:dyDescent="0.3">
      <c r="B11" s="5">
        <v>6</v>
      </c>
      <c r="C11" s="5"/>
      <c r="D11" s="5"/>
      <c r="E11" s="5"/>
      <c r="F11" s="5" t="s">
        <v>3</v>
      </c>
      <c r="G11" s="96">
        <f>G12+G24+G28+G32+G37</f>
        <v>693450.50100000005</v>
      </c>
      <c r="H11" s="66">
        <f>H12+H22+H26+H30+H36</f>
        <v>845123.84</v>
      </c>
      <c r="I11" s="66">
        <v>0</v>
      </c>
      <c r="J11" s="66">
        <f>J12+J22+J26+J30+J36</f>
        <v>855319.06</v>
      </c>
      <c r="K11" s="96">
        <f>J11/G11*100</f>
        <v>123.34248209015281</v>
      </c>
      <c r="L11" s="96">
        <f>J11/H11*100</f>
        <v>101.20635811196618</v>
      </c>
      <c r="M11" s="171"/>
      <c r="N11" s="73"/>
      <c r="O11" s="73"/>
      <c r="P11" s="73"/>
      <c r="Q11" s="73"/>
    </row>
    <row r="12" spans="2:17" ht="26.4" x14ac:dyDescent="0.3">
      <c r="B12" s="5"/>
      <c r="C12" s="5">
        <v>63</v>
      </c>
      <c r="D12" s="5"/>
      <c r="E12" s="5"/>
      <c r="F12" s="5" t="s">
        <v>95</v>
      </c>
      <c r="G12" s="96">
        <f>G13+G18</f>
        <v>560187.83100000001</v>
      </c>
      <c r="H12" s="49">
        <v>704865.28000000003</v>
      </c>
      <c r="I12" s="49">
        <v>0</v>
      </c>
      <c r="J12" s="96">
        <f>J13+J16+J18</f>
        <v>695442.22</v>
      </c>
      <c r="K12" s="96">
        <f>J12/G12*100</f>
        <v>124.14447110687057</v>
      </c>
      <c r="L12" s="96">
        <f>J12/H12*100</f>
        <v>98.663140281217991</v>
      </c>
      <c r="M12" s="171"/>
      <c r="N12" s="73"/>
      <c r="O12" s="73"/>
      <c r="P12" s="73"/>
      <c r="Q12" s="73"/>
    </row>
    <row r="13" spans="2:17" ht="28.8" customHeight="1" x14ac:dyDescent="0.3">
      <c r="B13" s="6"/>
      <c r="C13" s="6"/>
      <c r="D13" s="6">
        <v>636</v>
      </c>
      <c r="E13" s="6"/>
      <c r="F13" s="19" t="s">
        <v>95</v>
      </c>
      <c r="G13" s="97">
        <f>G14+G15</f>
        <v>547337.701</v>
      </c>
      <c r="H13" s="50">
        <v>0</v>
      </c>
      <c r="I13" s="50">
        <v>0</v>
      </c>
      <c r="J13" s="97">
        <f>J14+J15</f>
        <v>673288.84</v>
      </c>
      <c r="K13" s="97">
        <f>J13/G13*100</f>
        <v>123.0115957241542</v>
      </c>
      <c r="L13" s="97">
        <v>0</v>
      </c>
      <c r="M13" s="171"/>
      <c r="N13" s="73"/>
      <c r="O13" s="73"/>
      <c r="P13" s="73"/>
      <c r="Q13" s="73"/>
    </row>
    <row r="14" spans="2:17" ht="26.4" x14ac:dyDescent="0.3">
      <c r="B14" s="6"/>
      <c r="C14" s="6"/>
      <c r="D14" s="6"/>
      <c r="E14" s="6">
        <v>6361</v>
      </c>
      <c r="F14" s="19" t="s">
        <v>96</v>
      </c>
      <c r="G14" s="97">
        <v>543853.04</v>
      </c>
      <c r="H14" s="50">
        <v>0</v>
      </c>
      <c r="I14" s="50">
        <v>0</v>
      </c>
      <c r="J14" s="97">
        <v>667212.4</v>
      </c>
      <c r="K14" s="97">
        <f t="shared" ref="K14:K15" si="0">J14/G14*100</f>
        <v>122.68248054658295</v>
      </c>
      <c r="L14" s="97">
        <v>0</v>
      </c>
      <c r="M14" s="171"/>
      <c r="N14" s="73"/>
      <c r="O14" s="73"/>
      <c r="P14" s="73"/>
      <c r="Q14" s="73"/>
    </row>
    <row r="15" spans="2:17" ht="26.4" customHeight="1" x14ac:dyDescent="0.3">
      <c r="B15" s="6"/>
      <c r="C15" s="6"/>
      <c r="D15" s="6"/>
      <c r="E15" s="6">
        <v>6362</v>
      </c>
      <c r="F15" s="19" t="s">
        <v>134</v>
      </c>
      <c r="G15" s="97">
        <v>3484.6610000000001</v>
      </c>
      <c r="H15" s="49">
        <v>0</v>
      </c>
      <c r="I15" s="50">
        <v>0</v>
      </c>
      <c r="J15" s="97">
        <v>6076.44</v>
      </c>
      <c r="K15" s="97">
        <f t="shared" si="0"/>
        <v>174.37679016696313</v>
      </c>
      <c r="L15" s="97">
        <v>0</v>
      </c>
      <c r="M15" s="171"/>
      <c r="N15" s="73"/>
      <c r="O15" s="73"/>
      <c r="P15" s="73"/>
      <c r="Q15" s="73"/>
    </row>
    <row r="16" spans="2:17" ht="26.4" customHeight="1" x14ac:dyDescent="0.3">
      <c r="B16" s="6"/>
      <c r="C16" s="6"/>
      <c r="D16" s="6">
        <v>638</v>
      </c>
      <c r="E16" s="6"/>
      <c r="F16" s="19" t="s">
        <v>136</v>
      </c>
      <c r="G16" s="97">
        <v>0</v>
      </c>
      <c r="H16" s="50">
        <v>0</v>
      </c>
      <c r="I16" s="50">
        <v>0</v>
      </c>
      <c r="J16" s="97">
        <v>0</v>
      </c>
      <c r="K16" s="97">
        <v>0</v>
      </c>
      <c r="L16" s="97">
        <v>0</v>
      </c>
      <c r="M16" s="171"/>
      <c r="N16" s="73"/>
      <c r="O16" s="73"/>
      <c r="P16" s="73"/>
      <c r="Q16" s="73"/>
    </row>
    <row r="17" spans="2:17" ht="26.4" customHeight="1" x14ac:dyDescent="0.3">
      <c r="B17" s="6"/>
      <c r="C17" s="6"/>
      <c r="D17" s="6"/>
      <c r="E17" s="6">
        <v>6381</v>
      </c>
      <c r="F17" s="19" t="s">
        <v>137</v>
      </c>
      <c r="G17" s="97">
        <v>0</v>
      </c>
      <c r="H17" s="50">
        <v>0</v>
      </c>
      <c r="I17" s="50">
        <v>0</v>
      </c>
      <c r="J17" s="97">
        <v>0</v>
      </c>
      <c r="K17" s="97">
        <v>0</v>
      </c>
      <c r="L17" s="97">
        <v>0</v>
      </c>
      <c r="M17" s="171"/>
      <c r="N17" s="73"/>
      <c r="O17" s="73"/>
      <c r="P17" s="73"/>
      <c r="Q17" s="73"/>
    </row>
    <row r="18" spans="2:17" ht="26.4" customHeight="1" x14ac:dyDescent="0.3">
      <c r="B18" s="6"/>
      <c r="C18" s="6"/>
      <c r="D18" s="6">
        <v>639</v>
      </c>
      <c r="E18" s="6"/>
      <c r="F18" s="19" t="s">
        <v>138</v>
      </c>
      <c r="G18" s="97">
        <v>12850.13</v>
      </c>
      <c r="H18" s="50">
        <v>0</v>
      </c>
      <c r="I18" s="50">
        <v>0</v>
      </c>
      <c r="J18" s="97">
        <v>22153.38</v>
      </c>
      <c r="K18" s="97">
        <v>0</v>
      </c>
      <c r="L18" s="97">
        <v>0</v>
      </c>
      <c r="M18" s="171"/>
      <c r="N18" s="73"/>
      <c r="O18" s="73"/>
      <c r="P18" s="73"/>
      <c r="Q18" s="73"/>
    </row>
    <row r="19" spans="2:17" ht="26.4" customHeight="1" x14ac:dyDescent="0.3">
      <c r="B19" s="6"/>
      <c r="C19" s="6"/>
      <c r="D19" s="6"/>
      <c r="E19" s="6">
        <v>6392</v>
      </c>
      <c r="F19" s="19" t="s">
        <v>139</v>
      </c>
      <c r="G19" s="97">
        <v>0</v>
      </c>
      <c r="H19" s="50">
        <v>0</v>
      </c>
      <c r="I19" s="50">
        <v>0</v>
      </c>
      <c r="J19" s="97">
        <v>12295.01</v>
      </c>
      <c r="K19" s="97">
        <v>0</v>
      </c>
      <c r="L19" s="97">
        <v>0</v>
      </c>
      <c r="M19" s="171"/>
      <c r="N19" s="73"/>
      <c r="O19" s="73"/>
      <c r="P19" s="73"/>
      <c r="Q19" s="73"/>
    </row>
    <row r="20" spans="2:17" ht="26.4" customHeight="1" x14ac:dyDescent="0.3">
      <c r="B20" s="6"/>
      <c r="C20" s="6"/>
      <c r="D20" s="6"/>
      <c r="E20" s="6">
        <v>6394</v>
      </c>
      <c r="F20" s="19" t="s">
        <v>140</v>
      </c>
      <c r="G20" s="97">
        <v>1827.52</v>
      </c>
      <c r="H20" s="50">
        <v>0</v>
      </c>
      <c r="I20" s="50">
        <v>0</v>
      </c>
      <c r="J20" s="97">
        <v>9858.3700000000008</v>
      </c>
      <c r="K20" s="97">
        <v>0</v>
      </c>
      <c r="L20" s="97">
        <v>0</v>
      </c>
      <c r="M20" s="171"/>
      <c r="N20" s="73"/>
      <c r="O20" s="73"/>
      <c r="P20" s="73"/>
      <c r="Q20" s="73"/>
    </row>
    <row r="21" spans="2:17" x14ac:dyDescent="0.3">
      <c r="B21" s="6"/>
      <c r="C21" s="6"/>
      <c r="D21" s="7"/>
      <c r="E21" s="7" t="s">
        <v>12</v>
      </c>
      <c r="F21" s="7"/>
      <c r="G21" s="97" t="s">
        <v>52</v>
      </c>
      <c r="H21" s="50" t="s">
        <v>52</v>
      </c>
      <c r="I21" s="50" t="s">
        <v>52</v>
      </c>
      <c r="J21" s="97"/>
      <c r="K21" s="97"/>
      <c r="L21" s="97"/>
      <c r="M21" s="171"/>
      <c r="N21" s="73"/>
      <c r="O21" s="73"/>
      <c r="P21" s="73"/>
      <c r="Q21" s="73"/>
    </row>
    <row r="22" spans="2:17" x14ac:dyDescent="0.3">
      <c r="B22" s="14"/>
      <c r="C22" s="14">
        <v>64</v>
      </c>
      <c r="D22" s="43"/>
      <c r="E22" s="43"/>
      <c r="F22" s="43" t="s">
        <v>59</v>
      </c>
      <c r="G22" s="97">
        <v>10922.61</v>
      </c>
      <c r="H22" s="49">
        <v>0.1</v>
      </c>
      <c r="I22" s="49">
        <v>0</v>
      </c>
      <c r="J22" s="96">
        <v>0.05</v>
      </c>
      <c r="K22" s="96">
        <v>0</v>
      </c>
      <c r="L22" s="96">
        <f>J22/H22*100</f>
        <v>50</v>
      </c>
      <c r="M22" s="171"/>
      <c r="N22" s="73"/>
      <c r="O22" s="73"/>
      <c r="P22" s="73"/>
      <c r="Q22" s="73"/>
    </row>
    <row r="23" spans="2:17" x14ac:dyDescent="0.3">
      <c r="B23" s="6"/>
      <c r="C23" s="6"/>
      <c r="D23" s="7">
        <v>641</v>
      </c>
      <c r="E23" s="7"/>
      <c r="F23" s="7" t="s">
        <v>60</v>
      </c>
      <c r="G23" s="97"/>
      <c r="H23" s="50">
        <v>0</v>
      </c>
      <c r="I23" s="50">
        <v>0</v>
      </c>
      <c r="J23" s="97">
        <v>0.05</v>
      </c>
      <c r="K23" s="97">
        <v>0</v>
      </c>
      <c r="L23" s="97">
        <v>0</v>
      </c>
      <c r="M23" s="171"/>
      <c r="N23" s="73"/>
      <c r="O23" s="73"/>
      <c r="P23" s="73"/>
      <c r="Q23" s="73"/>
    </row>
    <row r="24" spans="2:17" x14ac:dyDescent="0.3">
      <c r="B24" s="6"/>
      <c r="C24" s="6"/>
      <c r="D24" s="7"/>
      <c r="E24" s="7">
        <v>6413</v>
      </c>
      <c r="F24" s="7" t="s">
        <v>61</v>
      </c>
      <c r="G24" s="96">
        <f>G25</f>
        <v>0.01</v>
      </c>
      <c r="H24" s="50">
        <v>0</v>
      </c>
      <c r="I24" s="50">
        <v>0</v>
      </c>
      <c r="J24" s="97">
        <v>0.05</v>
      </c>
      <c r="K24" s="97">
        <v>0</v>
      </c>
      <c r="L24" s="97">
        <v>0</v>
      </c>
      <c r="M24" s="171"/>
      <c r="N24" s="73"/>
      <c r="O24" s="73"/>
      <c r="P24" s="73"/>
      <c r="Q24" s="73"/>
    </row>
    <row r="25" spans="2:17" x14ac:dyDescent="0.3">
      <c r="B25" s="6"/>
      <c r="C25" s="6"/>
      <c r="D25" s="7"/>
      <c r="E25" s="7"/>
      <c r="F25" s="7"/>
      <c r="G25" s="97">
        <v>0.01</v>
      </c>
      <c r="H25" s="50">
        <v>0</v>
      </c>
      <c r="I25" s="50">
        <v>0</v>
      </c>
      <c r="J25" s="97">
        <v>0</v>
      </c>
      <c r="K25" s="97">
        <v>0</v>
      </c>
      <c r="L25" s="97">
        <v>0</v>
      </c>
      <c r="M25" s="171"/>
      <c r="N25" s="73"/>
      <c r="O25" s="73"/>
      <c r="P25" s="73"/>
      <c r="Q25" s="73"/>
    </row>
    <row r="26" spans="2:17" ht="26.4" x14ac:dyDescent="0.3">
      <c r="B26" s="14"/>
      <c r="C26" s="14">
        <v>65</v>
      </c>
      <c r="D26" s="43"/>
      <c r="E26" s="43"/>
      <c r="F26" s="45" t="s">
        <v>55</v>
      </c>
      <c r="G26" s="97">
        <v>82.13</v>
      </c>
      <c r="H26" s="49">
        <v>0</v>
      </c>
      <c r="I26" s="49">
        <v>0</v>
      </c>
      <c r="J26" s="96">
        <v>0</v>
      </c>
      <c r="K26" s="96">
        <v>0</v>
      </c>
      <c r="L26" s="96">
        <v>0</v>
      </c>
      <c r="M26" s="171"/>
      <c r="N26" s="73"/>
      <c r="O26" s="73"/>
      <c r="P26" s="73"/>
      <c r="Q26" s="73"/>
    </row>
    <row r="27" spans="2:17" x14ac:dyDescent="0.3">
      <c r="B27" s="6"/>
      <c r="C27" s="6"/>
      <c r="D27" s="7">
        <v>651</v>
      </c>
      <c r="E27" s="7"/>
      <c r="F27" s="7" t="s">
        <v>54</v>
      </c>
      <c r="G27" s="97">
        <v>0</v>
      </c>
      <c r="H27" s="50">
        <v>0</v>
      </c>
      <c r="I27" s="50">
        <v>0</v>
      </c>
      <c r="J27" s="97">
        <v>0</v>
      </c>
      <c r="K27" s="97">
        <v>0</v>
      </c>
      <c r="L27" s="97">
        <v>0</v>
      </c>
      <c r="M27" s="171"/>
      <c r="N27" s="73"/>
      <c r="O27" s="73"/>
      <c r="P27" s="73"/>
      <c r="Q27" s="73"/>
    </row>
    <row r="28" spans="2:17" x14ac:dyDescent="0.3">
      <c r="B28" s="6"/>
      <c r="C28" s="6"/>
      <c r="D28" s="7"/>
      <c r="E28" s="7">
        <v>6526</v>
      </c>
      <c r="F28" s="7" t="s">
        <v>53</v>
      </c>
      <c r="G28" s="96">
        <v>82.13</v>
      </c>
      <c r="H28" s="50">
        <v>0</v>
      </c>
      <c r="I28" s="50">
        <v>0</v>
      </c>
      <c r="J28" s="97">
        <v>0</v>
      </c>
      <c r="K28" s="97">
        <v>0</v>
      </c>
      <c r="L28" s="97">
        <v>0</v>
      </c>
      <c r="M28" s="171"/>
      <c r="N28" s="73"/>
      <c r="O28" s="73"/>
      <c r="P28" s="73"/>
      <c r="Q28" s="73"/>
    </row>
    <row r="29" spans="2:17" x14ac:dyDescent="0.3">
      <c r="B29" s="6"/>
      <c r="C29" s="6"/>
      <c r="D29" s="7"/>
      <c r="E29" s="7"/>
      <c r="F29" s="7"/>
      <c r="G29" s="97" t="s">
        <v>52</v>
      </c>
      <c r="H29" s="50"/>
      <c r="I29" s="50">
        <v>0</v>
      </c>
      <c r="J29" s="97"/>
      <c r="K29" s="97"/>
      <c r="L29" s="97"/>
      <c r="M29" s="171"/>
      <c r="N29" s="73"/>
      <c r="O29" s="73"/>
      <c r="P29" s="73"/>
      <c r="Q29" s="73"/>
    </row>
    <row r="30" spans="2:17" ht="26.4" x14ac:dyDescent="0.3">
      <c r="B30" s="14"/>
      <c r="C30" s="14">
        <v>66</v>
      </c>
      <c r="D30" s="43"/>
      <c r="E30" s="43"/>
      <c r="F30" s="5" t="s">
        <v>14</v>
      </c>
      <c r="G30" s="97">
        <v>82.13</v>
      </c>
      <c r="H30" s="49">
        <v>3972.95</v>
      </c>
      <c r="I30" s="49">
        <v>0</v>
      </c>
      <c r="J30" s="96">
        <f>J31</f>
        <v>3888.06</v>
      </c>
      <c r="K30" s="96">
        <f>J30/G30*100</f>
        <v>4734.0314136125653</v>
      </c>
      <c r="L30" s="96">
        <f>J30/H30*100</f>
        <v>97.863300570105338</v>
      </c>
      <c r="M30" s="171"/>
      <c r="N30" s="73"/>
      <c r="O30" s="73"/>
      <c r="P30" s="73"/>
      <c r="Q30" s="73"/>
    </row>
    <row r="31" spans="2:17" ht="26.4" x14ac:dyDescent="0.3">
      <c r="B31" s="6"/>
      <c r="C31" s="14"/>
      <c r="D31" s="7">
        <v>661</v>
      </c>
      <c r="E31" s="7"/>
      <c r="F31" s="9" t="s">
        <v>27</v>
      </c>
      <c r="G31" s="97">
        <f>G32</f>
        <v>865</v>
      </c>
      <c r="H31" s="50">
        <v>0</v>
      </c>
      <c r="I31" s="50">
        <v>0</v>
      </c>
      <c r="J31" s="97">
        <f>J32</f>
        <v>3888.06</v>
      </c>
      <c r="K31" s="97">
        <f>J31/G31*100</f>
        <v>449.48670520231212</v>
      </c>
      <c r="L31" s="97">
        <v>0</v>
      </c>
      <c r="M31" s="171"/>
      <c r="N31" s="73"/>
      <c r="O31" s="73"/>
      <c r="P31" s="73"/>
      <c r="Q31" s="73"/>
    </row>
    <row r="32" spans="2:17" x14ac:dyDescent="0.3">
      <c r="B32" s="6"/>
      <c r="C32" s="14"/>
      <c r="D32" s="7"/>
      <c r="E32" s="7">
        <v>6614</v>
      </c>
      <c r="F32" s="9" t="s">
        <v>135</v>
      </c>
      <c r="G32" s="96">
        <v>865</v>
      </c>
      <c r="H32" s="50">
        <v>0</v>
      </c>
      <c r="I32" s="50">
        <v>0</v>
      </c>
      <c r="J32" s="97">
        <f>J33+J34</f>
        <v>3888.06</v>
      </c>
      <c r="K32" s="97">
        <f>J32/G32*100</f>
        <v>449.48670520231212</v>
      </c>
      <c r="L32" s="97">
        <v>0</v>
      </c>
      <c r="M32" s="171"/>
      <c r="N32" s="73"/>
      <c r="O32" s="73"/>
      <c r="P32" s="73"/>
      <c r="Q32" s="73"/>
    </row>
    <row r="33" spans="2:17" x14ac:dyDescent="0.3">
      <c r="B33" s="6"/>
      <c r="C33" s="14"/>
      <c r="D33" s="7">
        <v>663</v>
      </c>
      <c r="E33" s="7"/>
      <c r="F33" s="9" t="s">
        <v>200</v>
      </c>
      <c r="G33" s="97">
        <v>865</v>
      </c>
      <c r="H33" s="50">
        <v>0</v>
      </c>
      <c r="I33" s="50">
        <v>0</v>
      </c>
      <c r="J33" s="97">
        <v>1303</v>
      </c>
      <c r="K33" s="97">
        <v>0</v>
      </c>
      <c r="L33" s="97">
        <v>0</v>
      </c>
      <c r="M33" s="171"/>
      <c r="N33" s="73"/>
      <c r="O33" s="73"/>
      <c r="P33" s="73"/>
      <c r="Q33" s="73"/>
    </row>
    <row r="34" spans="2:17" x14ac:dyDescent="0.3">
      <c r="B34" s="6"/>
      <c r="C34" s="14"/>
      <c r="D34" s="7"/>
      <c r="E34" s="7">
        <v>6631</v>
      </c>
      <c r="F34" s="9" t="s">
        <v>62</v>
      </c>
      <c r="G34" s="97">
        <v>865</v>
      </c>
      <c r="H34" s="50">
        <v>0</v>
      </c>
      <c r="I34" s="50">
        <v>0</v>
      </c>
      <c r="J34" s="97">
        <v>2585.06</v>
      </c>
      <c r="K34" s="97">
        <v>0</v>
      </c>
      <c r="L34" s="97">
        <v>0</v>
      </c>
      <c r="M34" s="171"/>
      <c r="N34" s="73"/>
      <c r="O34" s="73"/>
      <c r="P34" s="73"/>
      <c r="Q34" s="73"/>
    </row>
    <row r="35" spans="2:17" x14ac:dyDescent="0.3">
      <c r="B35" s="6"/>
      <c r="C35" s="6"/>
      <c r="D35" s="7"/>
      <c r="E35" s="7"/>
      <c r="F35" s="9" t="s">
        <v>17</v>
      </c>
      <c r="G35" s="97" t="s">
        <v>52</v>
      </c>
      <c r="H35" s="50"/>
      <c r="I35" s="50" t="s">
        <v>52</v>
      </c>
      <c r="J35" s="97"/>
      <c r="K35" s="97"/>
      <c r="L35" s="97"/>
      <c r="M35" s="171"/>
      <c r="N35" s="73"/>
      <c r="O35" s="73"/>
      <c r="P35" s="73"/>
      <c r="Q35" s="73"/>
    </row>
    <row r="36" spans="2:17" ht="30.75" customHeight="1" x14ac:dyDescent="0.3">
      <c r="B36" s="14"/>
      <c r="C36" s="14">
        <v>67</v>
      </c>
      <c r="D36" s="43"/>
      <c r="E36" s="43"/>
      <c r="F36" s="44" t="s">
        <v>56</v>
      </c>
      <c r="G36" s="96">
        <v>132315.53</v>
      </c>
      <c r="H36" s="49">
        <v>136285.51</v>
      </c>
      <c r="I36" s="49">
        <v>0</v>
      </c>
      <c r="J36" s="96">
        <v>155988.73000000001</v>
      </c>
      <c r="K36" s="96">
        <f>J36/G36*100</f>
        <v>117.8914750218663</v>
      </c>
      <c r="L36" s="96">
        <f>J36/H36*100</f>
        <v>114.45731097898815</v>
      </c>
      <c r="M36" s="171"/>
      <c r="N36" s="73"/>
      <c r="O36" s="73"/>
      <c r="P36" s="73"/>
      <c r="Q36" s="73"/>
    </row>
    <row r="37" spans="2:17" ht="26.4" x14ac:dyDescent="0.3">
      <c r="B37" s="6"/>
      <c r="C37" s="6"/>
      <c r="D37" s="6">
        <v>671</v>
      </c>
      <c r="E37" s="6"/>
      <c r="F37" s="19" t="s">
        <v>57</v>
      </c>
      <c r="G37" s="97">
        <v>132315.53</v>
      </c>
      <c r="H37" s="50">
        <v>0</v>
      </c>
      <c r="I37" s="50">
        <v>0</v>
      </c>
      <c r="J37" s="97">
        <v>155988.73000000001</v>
      </c>
      <c r="K37" s="97">
        <f>J37/G37*100</f>
        <v>117.8914750218663</v>
      </c>
      <c r="L37" s="97">
        <v>0</v>
      </c>
      <c r="M37" s="171"/>
      <c r="N37" s="73"/>
      <c r="O37" s="73"/>
      <c r="P37" s="73"/>
      <c r="Q37" s="73"/>
    </row>
    <row r="38" spans="2:17" ht="26.4" x14ac:dyDescent="0.3">
      <c r="B38" s="6"/>
      <c r="C38" s="6"/>
      <c r="D38" s="6"/>
      <c r="E38" s="6">
        <v>6711</v>
      </c>
      <c r="F38" s="19" t="s">
        <v>58</v>
      </c>
      <c r="G38" s="97">
        <v>132315.53</v>
      </c>
      <c r="H38" s="50">
        <v>0</v>
      </c>
      <c r="I38" s="50">
        <v>0</v>
      </c>
      <c r="J38" s="97">
        <v>155988.73000000001</v>
      </c>
      <c r="K38" s="97">
        <f>J38/G38*100</f>
        <v>117.8914750218663</v>
      </c>
      <c r="L38" s="97">
        <v>0</v>
      </c>
      <c r="M38" s="171"/>
      <c r="N38" s="73"/>
      <c r="O38" s="73"/>
      <c r="P38" s="73"/>
      <c r="Q38" s="73"/>
    </row>
    <row r="39" spans="2:17" x14ac:dyDescent="0.3">
      <c r="B39" s="6"/>
      <c r="C39" s="6"/>
      <c r="D39" s="6"/>
      <c r="E39" s="6"/>
      <c r="F39" s="19"/>
      <c r="G39" s="97" t="s">
        <v>52</v>
      </c>
      <c r="H39" s="50"/>
      <c r="I39" s="50"/>
      <c r="J39" s="97"/>
      <c r="K39" s="97"/>
      <c r="L39" s="97"/>
      <c r="M39" s="171"/>
      <c r="N39" s="73"/>
      <c r="O39" s="73"/>
      <c r="P39" s="73"/>
      <c r="Q39" s="73"/>
    </row>
    <row r="40" spans="2:17" x14ac:dyDescent="0.3">
      <c r="B40" s="14">
        <v>7</v>
      </c>
      <c r="C40" s="14"/>
      <c r="D40" s="14"/>
      <c r="E40" s="14"/>
      <c r="F40" s="44" t="s">
        <v>141</v>
      </c>
      <c r="G40" s="97"/>
      <c r="H40" s="49">
        <v>0</v>
      </c>
      <c r="I40" s="49">
        <v>0</v>
      </c>
      <c r="J40" s="96">
        <v>0</v>
      </c>
      <c r="K40" s="96">
        <v>0</v>
      </c>
      <c r="L40" s="96">
        <v>0</v>
      </c>
      <c r="M40" s="171"/>
      <c r="N40" s="73"/>
      <c r="O40" s="73"/>
      <c r="P40" s="73"/>
      <c r="Q40" s="73"/>
    </row>
    <row r="41" spans="2:17" ht="26.4" x14ac:dyDescent="0.3">
      <c r="B41" s="14"/>
      <c r="C41" s="14">
        <v>72</v>
      </c>
      <c r="D41" s="14"/>
      <c r="E41" s="14"/>
      <c r="F41" s="44" t="s">
        <v>142</v>
      </c>
      <c r="G41" s="96">
        <v>0</v>
      </c>
      <c r="H41" s="49">
        <v>0</v>
      </c>
      <c r="I41" s="49">
        <v>0</v>
      </c>
      <c r="J41" s="96">
        <v>0</v>
      </c>
      <c r="K41" s="96">
        <v>0</v>
      </c>
      <c r="L41" s="96">
        <v>0</v>
      </c>
      <c r="M41" s="171"/>
      <c r="N41" s="73"/>
      <c r="O41" s="73"/>
      <c r="P41" s="73"/>
      <c r="Q41" s="73"/>
    </row>
    <row r="42" spans="2:17" x14ac:dyDescent="0.3">
      <c r="B42" s="6"/>
      <c r="C42" s="6"/>
      <c r="D42" s="6">
        <v>721</v>
      </c>
      <c r="E42" s="6"/>
      <c r="F42" s="19" t="s">
        <v>143</v>
      </c>
      <c r="G42" s="96">
        <v>0</v>
      </c>
      <c r="H42" s="50">
        <v>0</v>
      </c>
      <c r="I42" s="50">
        <v>0</v>
      </c>
      <c r="J42" s="97">
        <v>0</v>
      </c>
      <c r="K42" s="97">
        <v>0</v>
      </c>
      <c r="L42" s="97">
        <v>0</v>
      </c>
      <c r="M42" s="171"/>
      <c r="N42" s="73"/>
      <c r="O42" s="73"/>
      <c r="P42" s="73"/>
      <c r="Q42" s="73"/>
    </row>
    <row r="43" spans="2:17" x14ac:dyDescent="0.3">
      <c r="B43" s="6"/>
      <c r="C43" s="6"/>
      <c r="D43" s="6"/>
      <c r="E43" s="6">
        <v>7211</v>
      </c>
      <c r="F43" s="19" t="s">
        <v>144</v>
      </c>
      <c r="G43" s="97">
        <v>0</v>
      </c>
      <c r="H43" s="50">
        <v>0</v>
      </c>
      <c r="I43" s="50">
        <v>0</v>
      </c>
      <c r="J43" s="97">
        <v>0</v>
      </c>
      <c r="K43" s="97">
        <v>0</v>
      </c>
      <c r="L43" s="97">
        <v>0</v>
      </c>
      <c r="M43" s="171"/>
      <c r="N43" s="73"/>
      <c r="O43" s="73"/>
      <c r="P43" s="73"/>
      <c r="Q43" s="73"/>
    </row>
    <row r="44" spans="2:17" x14ac:dyDescent="0.3">
      <c r="B44" s="6"/>
      <c r="C44" s="6"/>
      <c r="D44" s="6"/>
      <c r="E44" s="6" t="s">
        <v>12</v>
      </c>
      <c r="F44" s="19"/>
      <c r="G44" s="97" t="s">
        <v>52</v>
      </c>
      <c r="H44" s="72"/>
      <c r="I44" s="50"/>
      <c r="J44" s="108"/>
      <c r="K44" s="108"/>
      <c r="L44" s="108"/>
      <c r="M44" s="171"/>
      <c r="N44" s="73"/>
      <c r="O44" s="73"/>
      <c r="P44" s="73"/>
      <c r="Q44" s="73"/>
    </row>
    <row r="45" spans="2:17" x14ac:dyDescent="0.3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98"/>
    </row>
    <row r="46" spans="2:17" ht="36.75" customHeight="1" x14ac:dyDescent="0.3">
      <c r="B46" s="142" t="s">
        <v>8</v>
      </c>
      <c r="C46" s="143"/>
      <c r="D46" s="143"/>
      <c r="E46" s="143"/>
      <c r="F46" s="144"/>
      <c r="G46" s="74" t="s">
        <v>220</v>
      </c>
      <c r="H46" s="74" t="s">
        <v>196</v>
      </c>
      <c r="I46" s="74" t="s">
        <v>197</v>
      </c>
      <c r="J46" s="74" t="s">
        <v>216</v>
      </c>
      <c r="K46" s="74" t="s">
        <v>20</v>
      </c>
      <c r="L46" s="74" t="s">
        <v>38</v>
      </c>
      <c r="M46" s="98"/>
    </row>
    <row r="47" spans="2:17" x14ac:dyDescent="0.3">
      <c r="B47" s="142">
        <v>1</v>
      </c>
      <c r="C47" s="143"/>
      <c r="D47" s="143"/>
      <c r="E47" s="143"/>
      <c r="F47" s="144"/>
      <c r="G47" s="74">
        <v>2</v>
      </c>
      <c r="H47" s="74">
        <v>3</v>
      </c>
      <c r="I47" s="74">
        <v>4</v>
      </c>
      <c r="J47" s="74">
        <v>5</v>
      </c>
      <c r="K47" s="74" t="s">
        <v>30</v>
      </c>
      <c r="L47" s="74" t="s">
        <v>123</v>
      </c>
      <c r="M47" s="98"/>
    </row>
    <row r="48" spans="2:17" x14ac:dyDescent="0.3">
      <c r="B48" s="5"/>
      <c r="C48" s="5"/>
      <c r="D48" s="5"/>
      <c r="E48" s="5"/>
      <c r="F48" s="5" t="s">
        <v>36</v>
      </c>
      <c r="G48" s="172">
        <f>G49+G97</f>
        <v>717648.05</v>
      </c>
      <c r="H48" s="49">
        <f>H49+H97</f>
        <v>846574.78</v>
      </c>
      <c r="I48" s="50">
        <v>0</v>
      </c>
      <c r="J48" s="96">
        <f>J49+J97</f>
        <v>834490.85</v>
      </c>
      <c r="K48" s="96">
        <f t="shared" ref="K48:K56" si="1">J48/G48*100</f>
        <v>116.28135128354351</v>
      </c>
      <c r="L48" s="96">
        <f>J48/H48*100</f>
        <v>98.572609261995723</v>
      </c>
      <c r="M48" s="99"/>
    </row>
    <row r="49" spans="2:13" x14ac:dyDescent="0.3">
      <c r="B49" s="5">
        <v>3</v>
      </c>
      <c r="C49" s="5"/>
      <c r="D49" s="5"/>
      <c r="E49" s="5"/>
      <c r="F49" s="5" t="s">
        <v>4</v>
      </c>
      <c r="G49" s="172">
        <f>G50+G58+G88+G93</f>
        <v>685910.84000000008</v>
      </c>
      <c r="H49" s="49">
        <f>H50+H58+H88+H93</f>
        <v>828099.73</v>
      </c>
      <c r="I49" s="49">
        <v>0</v>
      </c>
      <c r="J49" s="96">
        <f>J50+J58+J88+J93</f>
        <v>818396.29999999993</v>
      </c>
      <c r="K49" s="96">
        <f t="shared" si="1"/>
        <v>119.31525969176984</v>
      </c>
      <c r="L49" s="96">
        <f>J49/H49*100</f>
        <v>98.828229300352504</v>
      </c>
      <c r="M49" s="99"/>
    </row>
    <row r="50" spans="2:13" x14ac:dyDescent="0.3">
      <c r="B50" s="5"/>
      <c r="C50" s="5">
        <v>31</v>
      </c>
      <c r="D50" s="5"/>
      <c r="E50" s="5"/>
      <c r="F50" s="5" t="s">
        <v>5</v>
      </c>
      <c r="G50" s="172">
        <f>G51+G53+G55</f>
        <v>483172.64</v>
      </c>
      <c r="H50" s="49">
        <v>596500</v>
      </c>
      <c r="I50" s="49">
        <v>0</v>
      </c>
      <c r="J50" s="96">
        <v>598466.47</v>
      </c>
      <c r="K50" s="96">
        <f t="shared" si="1"/>
        <v>123.8618291797317</v>
      </c>
      <c r="L50" s="96">
        <f>J50/H50*100</f>
        <v>100.32966806370493</v>
      </c>
      <c r="M50" s="99"/>
    </row>
    <row r="51" spans="2:13" x14ac:dyDescent="0.3">
      <c r="B51" s="14"/>
      <c r="C51" s="14"/>
      <c r="D51" s="14">
        <v>311</v>
      </c>
      <c r="E51" s="14"/>
      <c r="F51" s="14" t="s">
        <v>28</v>
      </c>
      <c r="G51" s="172">
        <f>G52</f>
        <v>393293.49</v>
      </c>
      <c r="H51" s="49">
        <v>0</v>
      </c>
      <c r="I51" s="49">
        <v>0</v>
      </c>
      <c r="J51" s="96">
        <v>489439.34</v>
      </c>
      <c r="K51" s="96">
        <f t="shared" si="1"/>
        <v>124.44633650051009</v>
      </c>
      <c r="L51" s="96">
        <v>0</v>
      </c>
      <c r="M51" s="99"/>
    </row>
    <row r="52" spans="2:13" x14ac:dyDescent="0.3">
      <c r="B52" s="6"/>
      <c r="C52" s="6"/>
      <c r="D52" s="6"/>
      <c r="E52" s="6">
        <v>3111</v>
      </c>
      <c r="F52" s="6" t="s">
        <v>29</v>
      </c>
      <c r="G52" s="173">
        <v>393293.49</v>
      </c>
      <c r="H52" s="50">
        <v>0</v>
      </c>
      <c r="I52" s="50">
        <v>0</v>
      </c>
      <c r="J52" s="97">
        <v>489439.34</v>
      </c>
      <c r="K52" s="97">
        <f t="shared" si="1"/>
        <v>124.44633650051009</v>
      </c>
      <c r="L52" s="97">
        <v>0</v>
      </c>
      <c r="M52" s="99"/>
    </row>
    <row r="53" spans="2:13" x14ac:dyDescent="0.3">
      <c r="B53" s="46"/>
      <c r="C53" s="46"/>
      <c r="D53" s="46">
        <v>312</v>
      </c>
      <c r="E53" s="46"/>
      <c r="F53" s="46" t="s">
        <v>63</v>
      </c>
      <c r="G53" s="172">
        <v>25384.62</v>
      </c>
      <c r="H53" s="49">
        <v>0</v>
      </c>
      <c r="I53" s="49">
        <v>0</v>
      </c>
      <c r="J53" s="96">
        <v>28164.07</v>
      </c>
      <c r="K53" s="96">
        <f t="shared" si="1"/>
        <v>110.9493464940582</v>
      </c>
      <c r="L53" s="96">
        <v>0</v>
      </c>
      <c r="M53" s="99"/>
    </row>
    <row r="54" spans="2:13" x14ac:dyDescent="0.3">
      <c r="B54" s="46"/>
      <c r="C54" s="47"/>
      <c r="D54" s="47"/>
      <c r="E54" s="47">
        <v>3121</v>
      </c>
      <c r="F54" s="47" t="s">
        <v>63</v>
      </c>
      <c r="G54" s="173">
        <v>25384.62</v>
      </c>
      <c r="H54" s="50">
        <v>0</v>
      </c>
      <c r="I54" s="50">
        <v>0</v>
      </c>
      <c r="J54" s="97">
        <v>28164.07</v>
      </c>
      <c r="K54" s="97">
        <f t="shared" si="1"/>
        <v>110.9493464940582</v>
      </c>
      <c r="L54" s="97">
        <v>0</v>
      </c>
      <c r="M54" s="99"/>
    </row>
    <row r="55" spans="2:13" x14ac:dyDescent="0.3">
      <c r="B55" s="46"/>
      <c r="C55" s="46"/>
      <c r="D55" s="46">
        <v>313</v>
      </c>
      <c r="E55" s="46"/>
      <c r="F55" s="46" t="s">
        <v>64</v>
      </c>
      <c r="G55" s="172">
        <v>64494.53</v>
      </c>
      <c r="H55" s="49">
        <v>0</v>
      </c>
      <c r="I55" s="49">
        <v>0</v>
      </c>
      <c r="J55" s="96">
        <v>80863.06</v>
      </c>
      <c r="K55" s="96">
        <f t="shared" si="1"/>
        <v>125.37971824897399</v>
      </c>
      <c r="L55" s="96">
        <v>0</v>
      </c>
      <c r="M55" s="99"/>
    </row>
    <row r="56" spans="2:13" x14ac:dyDescent="0.3">
      <c r="B56" s="46"/>
      <c r="C56" s="47"/>
      <c r="D56" s="47"/>
      <c r="E56" s="47">
        <v>3132</v>
      </c>
      <c r="F56" s="47" t="s">
        <v>65</v>
      </c>
      <c r="G56" s="173">
        <v>64494.53</v>
      </c>
      <c r="H56" s="50">
        <v>0</v>
      </c>
      <c r="I56" s="50">
        <v>0</v>
      </c>
      <c r="J56" s="97">
        <v>80863.06</v>
      </c>
      <c r="K56" s="97">
        <f t="shared" si="1"/>
        <v>125.37971824897399</v>
      </c>
      <c r="L56" s="97">
        <v>0</v>
      </c>
      <c r="M56" s="99"/>
    </row>
    <row r="57" spans="2:13" ht="26.4" x14ac:dyDescent="0.3">
      <c r="B57" s="46"/>
      <c r="C57" s="47"/>
      <c r="D57" s="47"/>
      <c r="E57" s="47">
        <v>3133</v>
      </c>
      <c r="F57" s="47" t="s">
        <v>145</v>
      </c>
      <c r="G57" s="173">
        <v>0</v>
      </c>
      <c r="H57" s="50">
        <v>0</v>
      </c>
      <c r="I57" s="50">
        <v>0</v>
      </c>
      <c r="J57" s="97">
        <v>0</v>
      </c>
      <c r="K57" s="97">
        <v>0</v>
      </c>
      <c r="L57" s="97">
        <v>0</v>
      </c>
      <c r="M57" s="99"/>
    </row>
    <row r="58" spans="2:13" x14ac:dyDescent="0.3">
      <c r="B58" s="46"/>
      <c r="C58" s="46">
        <v>32</v>
      </c>
      <c r="D58" s="46"/>
      <c r="E58" s="46"/>
      <c r="F58" s="46" t="s">
        <v>11</v>
      </c>
      <c r="G58" s="172">
        <f>G59+G64+G71+G81</f>
        <v>202317.41</v>
      </c>
      <c r="H58" s="49">
        <v>231061.15</v>
      </c>
      <c r="I58" s="49">
        <v>0</v>
      </c>
      <c r="J58" s="96">
        <v>219482.86</v>
      </c>
      <c r="K58" s="96">
        <f>J58/G58*100</f>
        <v>108.48441565162383</v>
      </c>
      <c r="L58" s="96">
        <f>J58/H58*100</f>
        <v>94.98907973062542</v>
      </c>
      <c r="M58" s="99"/>
    </row>
    <row r="59" spans="2:13" x14ac:dyDescent="0.3">
      <c r="B59" s="46"/>
      <c r="C59" s="46"/>
      <c r="D59" s="46">
        <v>321</v>
      </c>
      <c r="E59" s="46"/>
      <c r="F59" s="46" t="s">
        <v>66</v>
      </c>
      <c r="G59" s="172">
        <v>46733.39</v>
      </c>
      <c r="H59" s="49">
        <v>0</v>
      </c>
      <c r="I59" s="49">
        <v>0</v>
      </c>
      <c r="J59" s="96">
        <v>47868.98</v>
      </c>
      <c r="K59" s="96">
        <f>J59/G59*100</f>
        <v>102.42993285956787</v>
      </c>
      <c r="L59" s="96">
        <v>0</v>
      </c>
      <c r="M59" s="99"/>
    </row>
    <row r="60" spans="2:13" x14ac:dyDescent="0.3">
      <c r="B60" s="46"/>
      <c r="C60" s="47"/>
      <c r="D60" s="47"/>
      <c r="E60" s="47">
        <v>3211</v>
      </c>
      <c r="F60" s="47" t="s">
        <v>67</v>
      </c>
      <c r="G60" s="173">
        <v>2549.4899999999998</v>
      </c>
      <c r="H60" s="50">
        <v>0</v>
      </c>
      <c r="I60" s="50">
        <v>0</v>
      </c>
      <c r="J60" s="97">
        <v>1953.43</v>
      </c>
      <c r="K60" s="97">
        <f>J60/G60*100</f>
        <v>76.620422123640424</v>
      </c>
      <c r="L60" s="97">
        <v>0</v>
      </c>
      <c r="M60" s="99"/>
    </row>
    <row r="61" spans="2:13" ht="26.4" x14ac:dyDescent="0.3">
      <c r="B61" s="46"/>
      <c r="C61" s="47"/>
      <c r="D61" s="47"/>
      <c r="E61" s="47">
        <v>3212</v>
      </c>
      <c r="F61" s="47" t="s">
        <v>68</v>
      </c>
      <c r="G61" s="173">
        <v>43461.95</v>
      </c>
      <c r="H61" s="50">
        <v>0</v>
      </c>
      <c r="I61" s="50">
        <v>0</v>
      </c>
      <c r="J61" s="97">
        <v>45401.38</v>
      </c>
      <c r="K61" s="97">
        <f>J61/G61*100</f>
        <v>104.46236305550028</v>
      </c>
      <c r="L61" s="97">
        <v>0</v>
      </c>
      <c r="M61" s="99"/>
    </row>
    <row r="62" spans="2:13" x14ac:dyDescent="0.3">
      <c r="B62" s="46"/>
      <c r="C62" s="47"/>
      <c r="D62" s="47"/>
      <c r="E62" s="47">
        <v>3213</v>
      </c>
      <c r="F62" s="47" t="s">
        <v>69</v>
      </c>
      <c r="G62" s="173">
        <v>717.13</v>
      </c>
      <c r="H62" s="50">
        <v>0</v>
      </c>
      <c r="I62" s="50">
        <v>0</v>
      </c>
      <c r="J62" s="97">
        <v>514.16999999999996</v>
      </c>
      <c r="K62" s="97">
        <f>J62/G62*100</f>
        <v>71.698297379833491</v>
      </c>
      <c r="L62" s="97">
        <v>0</v>
      </c>
      <c r="M62" s="99"/>
    </row>
    <row r="63" spans="2:13" x14ac:dyDescent="0.3">
      <c r="B63" s="46"/>
      <c r="C63" s="47"/>
      <c r="D63" s="47"/>
      <c r="E63" s="47">
        <v>3214</v>
      </c>
      <c r="F63" s="47" t="s">
        <v>70</v>
      </c>
      <c r="G63" s="173">
        <v>4.82</v>
      </c>
      <c r="H63" s="50">
        <v>0</v>
      </c>
      <c r="I63" s="50">
        <v>0</v>
      </c>
      <c r="J63" s="97">
        <v>0</v>
      </c>
      <c r="K63" s="97">
        <v>0</v>
      </c>
      <c r="L63" s="97">
        <v>0</v>
      </c>
      <c r="M63" s="99"/>
    </row>
    <row r="64" spans="2:13" x14ac:dyDescent="0.3">
      <c r="B64" s="6"/>
      <c r="C64" s="14"/>
      <c r="D64" s="14">
        <v>322</v>
      </c>
      <c r="E64" s="14"/>
      <c r="F64" s="14" t="s">
        <v>71</v>
      </c>
      <c r="G64" s="172">
        <v>48369.58</v>
      </c>
      <c r="H64" s="49">
        <v>0</v>
      </c>
      <c r="I64" s="49">
        <v>0</v>
      </c>
      <c r="J64" s="96">
        <v>40451.39</v>
      </c>
      <c r="K64" s="96">
        <f>J64/G64*100</f>
        <v>83.62981444122525</v>
      </c>
      <c r="L64" s="96">
        <v>0</v>
      </c>
      <c r="M64" s="99"/>
    </row>
    <row r="65" spans="2:13" x14ac:dyDescent="0.3">
      <c r="B65" s="6"/>
      <c r="C65" s="14"/>
      <c r="D65" s="6"/>
      <c r="E65" s="6">
        <v>3221</v>
      </c>
      <c r="F65" s="19" t="s">
        <v>72</v>
      </c>
      <c r="G65" s="173">
        <v>3510.58</v>
      </c>
      <c r="H65" s="50">
        <v>0</v>
      </c>
      <c r="I65" s="50">
        <v>0</v>
      </c>
      <c r="J65" s="97">
        <v>3303.97</v>
      </c>
      <c r="K65" s="97">
        <f>J65/G65*100</f>
        <v>94.114647722028835</v>
      </c>
      <c r="L65" s="97">
        <v>0</v>
      </c>
      <c r="M65" s="99"/>
    </row>
    <row r="66" spans="2:13" x14ac:dyDescent="0.3">
      <c r="B66" s="6"/>
      <c r="C66" s="14"/>
      <c r="D66" s="6"/>
      <c r="E66" s="6">
        <v>3222</v>
      </c>
      <c r="F66" s="19" t="s">
        <v>73</v>
      </c>
      <c r="G66" s="173">
        <v>16008.77</v>
      </c>
      <c r="H66" s="50">
        <v>0</v>
      </c>
      <c r="I66" s="50">
        <v>0</v>
      </c>
      <c r="J66" s="97">
        <v>13846.3</v>
      </c>
      <c r="K66" s="97">
        <f>J66/G66*100</f>
        <v>86.49196659081241</v>
      </c>
      <c r="L66" s="97">
        <v>0</v>
      </c>
      <c r="M66" s="99"/>
    </row>
    <row r="67" spans="2:13" x14ac:dyDescent="0.3">
      <c r="B67" s="6"/>
      <c r="C67" s="14"/>
      <c r="D67" s="6"/>
      <c r="E67" s="6">
        <v>3223</v>
      </c>
      <c r="F67" s="19" t="s">
        <v>74</v>
      </c>
      <c r="G67" s="173">
        <v>26013.37</v>
      </c>
      <c r="H67" s="50">
        <v>0</v>
      </c>
      <c r="I67" s="50">
        <v>0</v>
      </c>
      <c r="J67" s="97">
        <v>21173.17</v>
      </c>
      <c r="K67" s="97">
        <f>J67/G67*100</f>
        <v>81.393414232758005</v>
      </c>
      <c r="L67" s="97">
        <v>0</v>
      </c>
      <c r="M67" s="99"/>
    </row>
    <row r="68" spans="2:13" x14ac:dyDescent="0.3">
      <c r="B68" s="6"/>
      <c r="C68" s="14"/>
      <c r="D68" s="6"/>
      <c r="E68" s="6">
        <v>3224</v>
      </c>
      <c r="F68" s="19" t="s">
        <v>75</v>
      </c>
      <c r="G68" s="173">
        <v>195.77</v>
      </c>
      <c r="H68" s="50">
        <v>0</v>
      </c>
      <c r="I68" s="50">
        <v>0</v>
      </c>
      <c r="J68" s="97">
        <v>1657.53</v>
      </c>
      <c r="K68" s="97">
        <f>J68/G68*100</f>
        <v>846.67211523726814</v>
      </c>
      <c r="L68" s="97">
        <v>0</v>
      </c>
      <c r="M68" s="99"/>
    </row>
    <row r="69" spans="2:13" x14ac:dyDescent="0.3">
      <c r="B69" s="6"/>
      <c r="C69" s="14"/>
      <c r="D69" s="6"/>
      <c r="E69" s="6">
        <v>3225</v>
      </c>
      <c r="F69" s="19" t="s">
        <v>76</v>
      </c>
      <c r="G69" s="173">
        <v>2536.13</v>
      </c>
      <c r="H69" s="50">
        <v>0</v>
      </c>
      <c r="I69" s="50">
        <v>0</v>
      </c>
      <c r="J69" s="97">
        <v>269.04000000000002</v>
      </c>
      <c r="K69" s="97">
        <v>0</v>
      </c>
      <c r="L69" s="97">
        <v>0</v>
      </c>
      <c r="M69" s="99"/>
    </row>
    <row r="70" spans="2:13" x14ac:dyDescent="0.3">
      <c r="B70" s="6"/>
      <c r="C70" s="14"/>
      <c r="D70" s="6"/>
      <c r="E70" s="6">
        <v>3227</v>
      </c>
      <c r="F70" s="19" t="s">
        <v>77</v>
      </c>
      <c r="G70" s="173">
        <v>104.96</v>
      </c>
      <c r="H70" s="50">
        <v>0</v>
      </c>
      <c r="I70" s="50">
        <v>0</v>
      </c>
      <c r="J70" s="97">
        <v>201.38</v>
      </c>
      <c r="K70" s="97">
        <v>0</v>
      </c>
      <c r="L70" s="97">
        <v>0</v>
      </c>
      <c r="M70" s="99"/>
    </row>
    <row r="71" spans="2:13" x14ac:dyDescent="0.3">
      <c r="B71" s="14"/>
      <c r="C71" s="14"/>
      <c r="D71" s="14">
        <v>323</v>
      </c>
      <c r="E71" s="14" t="s">
        <v>52</v>
      </c>
      <c r="F71" s="44" t="s">
        <v>78</v>
      </c>
      <c r="G71" s="172">
        <v>104532.67</v>
      </c>
      <c r="H71" s="49">
        <v>0</v>
      </c>
      <c r="I71" s="49">
        <v>0</v>
      </c>
      <c r="J71" s="96">
        <v>123313.88</v>
      </c>
      <c r="K71" s="96">
        <f>J71/G71*100</f>
        <v>117.96683276147067</v>
      </c>
      <c r="L71" s="96">
        <v>0</v>
      </c>
      <c r="M71" s="99"/>
    </row>
    <row r="72" spans="2:13" x14ac:dyDescent="0.3">
      <c r="B72" s="46"/>
      <c r="C72" s="47" t="s">
        <v>52</v>
      </c>
      <c r="D72" s="47"/>
      <c r="E72" s="47">
        <v>3231</v>
      </c>
      <c r="F72" s="47" t="s">
        <v>79</v>
      </c>
      <c r="G72" s="51">
        <v>90345.56</v>
      </c>
      <c r="H72" s="50">
        <v>0</v>
      </c>
      <c r="I72" s="50">
        <v>0</v>
      </c>
      <c r="J72" s="81">
        <v>90045.17</v>
      </c>
      <c r="K72" s="81">
        <f>J72/G72*100</f>
        <v>99.667509947362106</v>
      </c>
      <c r="L72" s="81">
        <v>0</v>
      </c>
      <c r="M72" s="99"/>
    </row>
    <row r="73" spans="2:13" x14ac:dyDescent="0.3">
      <c r="B73" s="46"/>
      <c r="C73" s="47"/>
      <c r="D73" s="47"/>
      <c r="E73" s="47">
        <v>3232</v>
      </c>
      <c r="F73" s="47" t="s">
        <v>80</v>
      </c>
      <c r="G73" s="51">
        <v>6995.09</v>
      </c>
      <c r="H73" s="50">
        <v>0</v>
      </c>
      <c r="I73" s="50">
        <v>0</v>
      </c>
      <c r="J73" s="81">
        <v>10554.63</v>
      </c>
      <c r="K73" s="81">
        <f>J73/G73*100</f>
        <v>150.88626450839087</v>
      </c>
      <c r="L73" s="81">
        <v>0</v>
      </c>
      <c r="M73" s="99"/>
    </row>
    <row r="74" spans="2:13" x14ac:dyDescent="0.3">
      <c r="B74" s="46"/>
      <c r="C74" s="47"/>
      <c r="D74" s="47"/>
      <c r="E74" s="47">
        <v>3233</v>
      </c>
      <c r="F74" s="47" t="s">
        <v>81</v>
      </c>
      <c r="G74" s="51">
        <v>0</v>
      </c>
      <c r="H74" s="50">
        <v>0</v>
      </c>
      <c r="I74" s="50">
        <v>0</v>
      </c>
      <c r="J74" s="81">
        <v>0</v>
      </c>
      <c r="K74" s="81">
        <v>0</v>
      </c>
      <c r="L74" s="81">
        <v>0</v>
      </c>
      <c r="M74" s="99"/>
    </row>
    <row r="75" spans="2:13" x14ac:dyDescent="0.3">
      <c r="B75" s="46"/>
      <c r="C75" s="47"/>
      <c r="D75" s="47"/>
      <c r="E75" s="47">
        <v>3234</v>
      </c>
      <c r="F75" s="47" t="s">
        <v>82</v>
      </c>
      <c r="G75" s="51">
        <v>3286.52</v>
      </c>
      <c r="H75" s="50">
        <v>0</v>
      </c>
      <c r="I75" s="50">
        <v>0</v>
      </c>
      <c r="J75" s="81">
        <v>3850.16</v>
      </c>
      <c r="K75" s="81">
        <f>J75/G75*100</f>
        <v>117.15005537772475</v>
      </c>
      <c r="L75" s="81">
        <v>0</v>
      </c>
      <c r="M75" s="99"/>
    </row>
    <row r="76" spans="2:13" x14ac:dyDescent="0.3">
      <c r="B76" s="46"/>
      <c r="C76" s="47"/>
      <c r="D76" s="47"/>
      <c r="E76" s="47">
        <v>3235</v>
      </c>
      <c r="F76" s="47" t="s">
        <v>83</v>
      </c>
      <c r="G76" s="51">
        <v>0</v>
      </c>
      <c r="H76" s="50">
        <v>0</v>
      </c>
      <c r="I76" s="50">
        <v>0</v>
      </c>
      <c r="J76" s="81">
        <v>500</v>
      </c>
      <c r="K76" s="81">
        <v>0</v>
      </c>
      <c r="L76" s="81">
        <v>0</v>
      </c>
      <c r="M76" s="99"/>
    </row>
    <row r="77" spans="2:13" x14ac:dyDescent="0.3">
      <c r="B77" s="46"/>
      <c r="C77" s="47"/>
      <c r="D77" s="47"/>
      <c r="E77" s="47">
        <v>3236</v>
      </c>
      <c r="F77" s="47" t="s">
        <v>84</v>
      </c>
      <c r="G77" s="51">
        <v>1592.7</v>
      </c>
      <c r="H77" s="50">
        <v>0</v>
      </c>
      <c r="I77" s="50">
        <v>0</v>
      </c>
      <c r="J77" s="81">
        <v>1726.5</v>
      </c>
      <c r="K77" s="81">
        <v>0</v>
      </c>
      <c r="L77" s="81">
        <v>0</v>
      </c>
      <c r="M77" s="99"/>
    </row>
    <row r="78" spans="2:13" x14ac:dyDescent="0.3">
      <c r="B78" s="46"/>
      <c r="C78" s="47" t="s">
        <v>52</v>
      </c>
      <c r="D78" s="47"/>
      <c r="E78" s="47">
        <v>3237</v>
      </c>
      <c r="F78" s="47" t="s">
        <v>85</v>
      </c>
      <c r="G78" s="51">
        <v>729.96</v>
      </c>
      <c r="H78" s="50">
        <v>0</v>
      </c>
      <c r="I78" s="50">
        <v>0</v>
      </c>
      <c r="J78" s="81">
        <v>13567.12</v>
      </c>
      <c r="K78" s="81">
        <f>J78/G78*100</f>
        <v>1858.6114307633295</v>
      </c>
      <c r="L78" s="81">
        <v>0</v>
      </c>
      <c r="M78" s="90"/>
    </row>
    <row r="79" spans="2:13" x14ac:dyDescent="0.3">
      <c r="B79" s="6"/>
      <c r="C79" s="6"/>
      <c r="D79" s="6" t="s">
        <v>52</v>
      </c>
      <c r="E79" s="6">
        <v>3238</v>
      </c>
      <c r="F79" s="6" t="s">
        <v>86</v>
      </c>
      <c r="G79" s="51">
        <v>1534.54</v>
      </c>
      <c r="H79" s="50">
        <v>0</v>
      </c>
      <c r="I79" s="50">
        <v>0</v>
      </c>
      <c r="J79" s="81">
        <v>2813.11</v>
      </c>
      <c r="K79" s="81">
        <f>J79/G79*100</f>
        <v>183.31943123020579</v>
      </c>
      <c r="L79" s="81">
        <v>0</v>
      </c>
      <c r="M79" s="90"/>
    </row>
    <row r="80" spans="2:13" x14ac:dyDescent="0.3">
      <c r="B80" s="6"/>
      <c r="C80" s="6"/>
      <c r="D80" s="6"/>
      <c r="E80" s="6">
        <v>3239</v>
      </c>
      <c r="F80" s="6" t="s">
        <v>87</v>
      </c>
      <c r="G80" s="51">
        <v>48.3</v>
      </c>
      <c r="H80" s="50">
        <v>0</v>
      </c>
      <c r="I80" s="50">
        <v>0</v>
      </c>
      <c r="J80" s="81">
        <v>257.19</v>
      </c>
      <c r="K80" s="81">
        <f>J80/G80*100</f>
        <v>532.48447204968943</v>
      </c>
      <c r="L80" s="81">
        <v>0</v>
      </c>
      <c r="M80" s="90"/>
    </row>
    <row r="81" spans="2:13" x14ac:dyDescent="0.3">
      <c r="B81" s="14"/>
      <c r="C81" s="14"/>
      <c r="D81" s="14">
        <v>329</v>
      </c>
      <c r="E81" s="14"/>
      <c r="F81" s="14" t="s">
        <v>88</v>
      </c>
      <c r="G81" s="93">
        <v>2681.77</v>
      </c>
      <c r="H81" s="49">
        <v>0</v>
      </c>
      <c r="I81" s="49">
        <v>0</v>
      </c>
      <c r="J81" s="80">
        <v>7848.61</v>
      </c>
      <c r="K81" s="80">
        <f>J81/G81*100</f>
        <v>292.66529195270283</v>
      </c>
      <c r="L81" s="80">
        <v>0</v>
      </c>
      <c r="M81" s="90"/>
    </row>
    <row r="82" spans="2:13" x14ac:dyDescent="0.3">
      <c r="B82" s="14"/>
      <c r="C82" s="14"/>
      <c r="D82" s="14"/>
      <c r="E82" s="6">
        <v>3292</v>
      </c>
      <c r="F82" s="6" t="s">
        <v>198</v>
      </c>
      <c r="G82" s="51">
        <v>0</v>
      </c>
      <c r="H82" s="50">
        <v>0</v>
      </c>
      <c r="I82" s="50">
        <v>0</v>
      </c>
      <c r="J82" s="81">
        <v>223.85</v>
      </c>
      <c r="K82" s="81">
        <v>0</v>
      </c>
      <c r="L82" s="81">
        <v>0</v>
      </c>
      <c r="M82" s="90"/>
    </row>
    <row r="83" spans="2:13" x14ac:dyDescent="0.3">
      <c r="B83" s="6"/>
      <c r="C83" s="6"/>
      <c r="D83" s="6"/>
      <c r="E83" s="6">
        <v>3293</v>
      </c>
      <c r="F83" s="6" t="s">
        <v>89</v>
      </c>
      <c r="G83" s="51">
        <v>406.11</v>
      </c>
      <c r="H83" s="50">
        <v>0</v>
      </c>
      <c r="I83" s="50">
        <v>0</v>
      </c>
      <c r="J83" s="81">
        <v>165.41</v>
      </c>
      <c r="K83" s="81">
        <f>J83/G83*100</f>
        <v>40.730343995469205</v>
      </c>
      <c r="L83" s="81">
        <v>0</v>
      </c>
      <c r="M83" s="90"/>
    </row>
    <row r="84" spans="2:13" x14ac:dyDescent="0.3">
      <c r="B84" s="6"/>
      <c r="C84" s="6"/>
      <c r="D84" s="6"/>
      <c r="E84" s="6">
        <v>3294</v>
      </c>
      <c r="F84" s="6" t="s">
        <v>122</v>
      </c>
      <c r="G84" s="51">
        <v>216.18</v>
      </c>
      <c r="H84" s="50">
        <v>0</v>
      </c>
      <c r="I84" s="50">
        <v>0</v>
      </c>
      <c r="J84" s="81">
        <v>233.09</v>
      </c>
      <c r="K84" s="81">
        <f>J84/G84*100</f>
        <v>107.8221852160237</v>
      </c>
      <c r="L84" s="81">
        <v>0</v>
      </c>
      <c r="M84" s="90"/>
    </row>
    <row r="85" spans="2:13" x14ac:dyDescent="0.3">
      <c r="B85" s="6"/>
      <c r="C85" s="6"/>
      <c r="D85" s="6"/>
      <c r="E85" s="6">
        <v>3295</v>
      </c>
      <c r="F85" s="6" t="s">
        <v>97</v>
      </c>
      <c r="G85" s="51">
        <v>1697.61</v>
      </c>
      <c r="H85" s="50">
        <v>0</v>
      </c>
      <c r="I85" s="50">
        <v>0</v>
      </c>
      <c r="J85" s="81">
        <v>2156</v>
      </c>
      <c r="K85" s="81">
        <v>0</v>
      </c>
      <c r="L85" s="81">
        <v>0</v>
      </c>
      <c r="M85" s="90"/>
    </row>
    <row r="86" spans="2:13" x14ac:dyDescent="0.3">
      <c r="B86" s="6"/>
      <c r="C86" s="6"/>
      <c r="D86" s="6"/>
      <c r="E86" s="6">
        <v>3296</v>
      </c>
      <c r="F86" s="6" t="s">
        <v>98</v>
      </c>
      <c r="G86" s="51">
        <v>0</v>
      </c>
      <c r="H86" s="50">
        <v>0</v>
      </c>
      <c r="I86" s="50">
        <v>0</v>
      </c>
      <c r="J86" s="81">
        <v>0</v>
      </c>
      <c r="K86" s="81">
        <v>0</v>
      </c>
      <c r="L86" s="81">
        <v>0</v>
      </c>
      <c r="M86" s="90"/>
    </row>
    <row r="87" spans="2:13" x14ac:dyDescent="0.3">
      <c r="B87" s="6"/>
      <c r="C87" s="6"/>
      <c r="D87" s="6"/>
      <c r="E87" s="6">
        <v>3299</v>
      </c>
      <c r="F87" s="6" t="s">
        <v>88</v>
      </c>
      <c r="G87" s="93">
        <v>361.87</v>
      </c>
      <c r="H87" s="50">
        <v>0</v>
      </c>
      <c r="I87" s="50">
        <v>0</v>
      </c>
      <c r="J87" s="81">
        <v>5070.26</v>
      </c>
      <c r="K87" s="81">
        <f>J87/G87*100</f>
        <v>1401.1274767181585</v>
      </c>
      <c r="L87" s="81">
        <v>0</v>
      </c>
      <c r="M87" s="90"/>
    </row>
    <row r="88" spans="2:13" x14ac:dyDescent="0.3">
      <c r="B88" s="14"/>
      <c r="C88" s="14">
        <v>34</v>
      </c>
      <c r="D88" s="14"/>
      <c r="E88" s="14" t="s">
        <v>52</v>
      </c>
      <c r="F88" s="44" t="s">
        <v>90</v>
      </c>
      <c r="G88" s="51">
        <v>280.39</v>
      </c>
      <c r="H88" s="49">
        <v>400</v>
      </c>
      <c r="I88" s="49">
        <v>0</v>
      </c>
      <c r="J88" s="80">
        <v>308.39</v>
      </c>
      <c r="K88" s="80">
        <f>J88/G88*100</f>
        <v>109.98609080209707</v>
      </c>
      <c r="L88" s="80">
        <f>J88/H88*100</f>
        <v>77.097499999999997</v>
      </c>
      <c r="M88" s="90"/>
    </row>
    <row r="89" spans="2:13" x14ac:dyDescent="0.3">
      <c r="B89" s="46"/>
      <c r="C89" s="46" t="s">
        <v>52</v>
      </c>
      <c r="D89" s="46">
        <v>343</v>
      </c>
      <c r="E89" s="46"/>
      <c r="F89" s="46" t="s">
        <v>91</v>
      </c>
      <c r="G89" s="93">
        <v>0</v>
      </c>
      <c r="H89" s="49">
        <v>0</v>
      </c>
      <c r="I89" s="49">
        <v>0</v>
      </c>
      <c r="J89" s="80">
        <v>308.39</v>
      </c>
      <c r="K89" s="80">
        <v>0</v>
      </c>
      <c r="L89" s="80">
        <v>0</v>
      </c>
      <c r="M89" s="90"/>
    </row>
    <row r="90" spans="2:13" x14ac:dyDescent="0.3">
      <c r="B90" s="6"/>
      <c r="C90" s="6"/>
      <c r="D90" s="6" t="s">
        <v>52</v>
      </c>
      <c r="E90" s="6">
        <v>3431</v>
      </c>
      <c r="F90" s="6" t="s">
        <v>92</v>
      </c>
      <c r="G90" s="51">
        <v>0</v>
      </c>
      <c r="H90" s="50">
        <v>0</v>
      </c>
      <c r="I90" s="50">
        <v>0</v>
      </c>
      <c r="J90" s="81">
        <v>308.39</v>
      </c>
      <c r="K90" s="81">
        <v>0</v>
      </c>
      <c r="L90" s="81">
        <v>0</v>
      </c>
      <c r="M90" s="90"/>
    </row>
    <row r="91" spans="2:13" x14ac:dyDescent="0.3">
      <c r="B91" s="6"/>
      <c r="C91" s="6"/>
      <c r="D91" s="7"/>
      <c r="E91" s="7">
        <v>3432</v>
      </c>
      <c r="F91" s="6" t="s">
        <v>99</v>
      </c>
      <c r="G91" s="51">
        <v>0</v>
      </c>
      <c r="H91" s="50">
        <v>0</v>
      </c>
      <c r="I91" s="50">
        <v>0</v>
      </c>
      <c r="J91" s="81">
        <v>0</v>
      </c>
      <c r="K91" s="81">
        <v>0</v>
      </c>
      <c r="L91" s="81">
        <v>0</v>
      </c>
      <c r="M91" s="90"/>
    </row>
    <row r="92" spans="2:13" x14ac:dyDescent="0.3">
      <c r="B92" s="6"/>
      <c r="C92" s="6"/>
      <c r="D92" s="7"/>
      <c r="E92" s="7">
        <v>3433</v>
      </c>
      <c r="F92" s="6" t="s">
        <v>100</v>
      </c>
      <c r="G92" s="51">
        <v>9.19</v>
      </c>
      <c r="H92" s="50">
        <v>0</v>
      </c>
      <c r="I92" s="50">
        <v>0</v>
      </c>
      <c r="J92" s="81">
        <v>0</v>
      </c>
      <c r="K92" s="81">
        <v>0</v>
      </c>
      <c r="L92" s="81">
        <v>0</v>
      </c>
      <c r="M92" s="90"/>
    </row>
    <row r="93" spans="2:13" ht="16.2" customHeight="1" x14ac:dyDescent="0.3">
      <c r="B93" s="14"/>
      <c r="C93" s="14">
        <v>38</v>
      </c>
      <c r="D93" s="43"/>
      <c r="E93" s="43"/>
      <c r="F93" s="14" t="s">
        <v>147</v>
      </c>
      <c r="G93" s="93">
        <v>140.4</v>
      </c>
      <c r="H93" s="49">
        <v>138.58000000000001</v>
      </c>
      <c r="I93" s="49">
        <v>0</v>
      </c>
      <c r="J93" s="80">
        <v>138.58000000000001</v>
      </c>
      <c r="K93" s="80">
        <f>J93/G93*100</f>
        <v>98.703703703703709</v>
      </c>
      <c r="L93" s="80">
        <f>J93/H93*100</f>
        <v>100</v>
      </c>
      <c r="M93" s="90"/>
    </row>
    <row r="94" spans="2:13" x14ac:dyDescent="0.3">
      <c r="B94" s="14"/>
      <c r="C94" s="14"/>
      <c r="D94" s="43">
        <v>381</v>
      </c>
      <c r="E94" s="43"/>
      <c r="F94" s="14" t="s">
        <v>62</v>
      </c>
      <c r="G94" s="93">
        <v>140.4</v>
      </c>
      <c r="H94" s="49">
        <v>0</v>
      </c>
      <c r="I94" s="49">
        <v>0</v>
      </c>
      <c r="J94" s="80">
        <v>138.58000000000001</v>
      </c>
      <c r="K94" s="80">
        <f>J94/G94*100</f>
        <v>98.703703703703709</v>
      </c>
      <c r="L94" s="80">
        <v>0</v>
      </c>
      <c r="M94" s="90"/>
    </row>
    <row r="95" spans="2:13" x14ac:dyDescent="0.3">
      <c r="B95" s="6"/>
      <c r="C95" s="6"/>
      <c r="D95" s="7"/>
      <c r="E95" s="7">
        <v>3812</v>
      </c>
      <c r="F95" s="6" t="s">
        <v>148</v>
      </c>
      <c r="G95" s="50">
        <v>140.4</v>
      </c>
      <c r="H95" s="50">
        <v>0</v>
      </c>
      <c r="I95" s="50">
        <v>0</v>
      </c>
      <c r="J95" s="81">
        <v>138.58000000000001</v>
      </c>
      <c r="K95" s="81">
        <f>J95/G95*100</f>
        <v>98.703703703703709</v>
      </c>
      <c r="L95" s="81">
        <v>0</v>
      </c>
    </row>
    <row r="96" spans="2:13" x14ac:dyDescent="0.3">
      <c r="B96" s="6"/>
      <c r="C96" s="6"/>
      <c r="D96" s="7"/>
      <c r="E96" s="7"/>
      <c r="F96" s="6"/>
      <c r="G96" s="50"/>
      <c r="H96" s="50"/>
      <c r="I96" s="50"/>
      <c r="J96" s="81"/>
      <c r="K96" s="81"/>
      <c r="L96" s="81"/>
    </row>
    <row r="97" spans="2:12" x14ac:dyDescent="0.3">
      <c r="B97" s="8">
        <v>4</v>
      </c>
      <c r="C97" s="8"/>
      <c r="D97" s="8"/>
      <c r="E97" s="8"/>
      <c r="F97" s="48" t="s">
        <v>6</v>
      </c>
      <c r="G97" s="93">
        <v>31737.21</v>
      </c>
      <c r="H97" s="49">
        <v>18475.05</v>
      </c>
      <c r="I97" s="49">
        <v>0</v>
      </c>
      <c r="J97" s="80">
        <v>16094.55</v>
      </c>
      <c r="K97" s="80">
        <v>0</v>
      </c>
      <c r="L97" s="80">
        <f>J97/H97*100</f>
        <v>87.115055168998197</v>
      </c>
    </row>
    <row r="98" spans="2:12" ht="26.4" x14ac:dyDescent="0.3">
      <c r="B98" s="46"/>
      <c r="C98" s="46">
        <v>42</v>
      </c>
      <c r="D98" s="46"/>
      <c r="E98" s="46"/>
      <c r="F98" s="48" t="s">
        <v>7</v>
      </c>
      <c r="G98" s="93">
        <v>31737.21</v>
      </c>
      <c r="H98" s="49">
        <v>12600</v>
      </c>
      <c r="I98" s="49">
        <v>0</v>
      </c>
      <c r="J98" s="80">
        <v>16094.55</v>
      </c>
      <c r="K98" s="80">
        <v>0</v>
      </c>
      <c r="L98" s="80">
        <f>J98/H98*100</f>
        <v>127.73452380952381</v>
      </c>
    </row>
    <row r="99" spans="2:12" x14ac:dyDescent="0.3">
      <c r="B99" s="46"/>
      <c r="C99" s="46"/>
      <c r="D99" s="14">
        <v>422</v>
      </c>
      <c r="E99" s="14"/>
      <c r="F99" s="14" t="s">
        <v>93</v>
      </c>
      <c r="G99" s="93">
        <v>28252.75</v>
      </c>
      <c r="H99" s="49">
        <v>0</v>
      </c>
      <c r="I99" s="49">
        <v>0</v>
      </c>
      <c r="J99" s="80">
        <v>0</v>
      </c>
      <c r="K99" s="80">
        <v>0</v>
      </c>
      <c r="L99" s="80">
        <v>0</v>
      </c>
    </row>
    <row r="100" spans="2:12" x14ac:dyDescent="0.3">
      <c r="B100" s="47"/>
      <c r="C100" s="47" t="s">
        <v>12</v>
      </c>
      <c r="D100" s="6"/>
      <c r="E100" s="6">
        <v>4221</v>
      </c>
      <c r="F100" s="6" t="s">
        <v>94</v>
      </c>
      <c r="G100" s="51">
        <v>22771.360000000001</v>
      </c>
      <c r="H100" s="50">
        <v>0</v>
      </c>
      <c r="I100" s="50">
        <v>0</v>
      </c>
      <c r="J100" s="81">
        <v>0</v>
      </c>
      <c r="K100" s="81">
        <v>0</v>
      </c>
      <c r="L100" s="81">
        <v>0</v>
      </c>
    </row>
    <row r="101" spans="2:12" x14ac:dyDescent="0.3">
      <c r="B101" s="47"/>
      <c r="C101" s="47"/>
      <c r="D101" s="6"/>
      <c r="E101" s="6">
        <v>4223</v>
      </c>
      <c r="F101" s="6" t="s">
        <v>101</v>
      </c>
      <c r="G101" s="51">
        <v>0</v>
      </c>
      <c r="H101" s="50">
        <v>0</v>
      </c>
      <c r="I101" s="50">
        <v>0</v>
      </c>
      <c r="J101" s="81">
        <v>0</v>
      </c>
      <c r="K101" s="81">
        <v>0</v>
      </c>
      <c r="L101" s="81">
        <v>0</v>
      </c>
    </row>
    <row r="102" spans="2:12" x14ac:dyDescent="0.3">
      <c r="B102" s="47"/>
      <c r="C102" s="47"/>
      <c r="D102" s="6"/>
      <c r="E102" s="6">
        <v>4227</v>
      </c>
      <c r="F102" s="6" t="s">
        <v>102</v>
      </c>
      <c r="G102" s="51">
        <v>5481.39</v>
      </c>
      <c r="H102" s="50">
        <v>0</v>
      </c>
      <c r="I102" s="50">
        <v>0</v>
      </c>
      <c r="J102" s="81">
        <v>0</v>
      </c>
      <c r="K102" s="81">
        <v>0</v>
      </c>
      <c r="L102" s="81">
        <v>0</v>
      </c>
    </row>
    <row r="103" spans="2:12" x14ac:dyDescent="0.3">
      <c r="B103" s="8" t="s">
        <v>52</v>
      </c>
      <c r="C103" s="174"/>
      <c r="D103" s="174">
        <v>424</v>
      </c>
      <c r="E103" s="174"/>
      <c r="F103" s="88" t="s">
        <v>103</v>
      </c>
      <c r="G103" s="93">
        <v>3484.46</v>
      </c>
      <c r="H103" s="49">
        <v>0</v>
      </c>
      <c r="I103" s="49">
        <v>0</v>
      </c>
      <c r="J103" s="80">
        <v>6075.8</v>
      </c>
      <c r="K103" s="80">
        <v>0</v>
      </c>
      <c r="L103" s="80">
        <v>0</v>
      </c>
    </row>
    <row r="104" spans="2:12" x14ac:dyDescent="0.3">
      <c r="B104" s="9"/>
      <c r="C104" s="9" t="s">
        <v>52</v>
      </c>
      <c r="D104" s="9" t="s">
        <v>52</v>
      </c>
      <c r="E104" s="9">
        <v>4241</v>
      </c>
      <c r="F104" s="13" t="s">
        <v>103</v>
      </c>
      <c r="G104" s="51">
        <v>3484.46</v>
      </c>
      <c r="H104" s="50">
        <v>0</v>
      </c>
      <c r="I104" s="54">
        <v>0</v>
      </c>
      <c r="J104" s="81">
        <v>6075.8</v>
      </c>
      <c r="K104" s="81">
        <v>0</v>
      </c>
      <c r="L104" s="81">
        <v>0</v>
      </c>
    </row>
    <row r="105" spans="2:12" ht="26.4" x14ac:dyDescent="0.3">
      <c r="B105" s="5"/>
      <c r="C105" s="5">
        <v>45</v>
      </c>
      <c r="D105" s="5"/>
      <c r="E105" s="5" t="s">
        <v>52</v>
      </c>
      <c r="F105" s="88" t="s">
        <v>146</v>
      </c>
      <c r="G105" s="93">
        <v>0</v>
      </c>
      <c r="H105" s="49">
        <v>5875.05</v>
      </c>
      <c r="I105" s="55">
        <v>0</v>
      </c>
      <c r="J105" s="80">
        <v>10018.75</v>
      </c>
      <c r="K105" s="80">
        <v>0</v>
      </c>
      <c r="L105" s="80">
        <f>J105/H105*100</f>
        <v>170.53046357052278</v>
      </c>
    </row>
    <row r="106" spans="2:12" x14ac:dyDescent="0.3">
      <c r="B106" s="9"/>
      <c r="C106" s="5"/>
      <c r="D106" s="5">
        <v>451</v>
      </c>
      <c r="E106" s="5"/>
      <c r="F106" s="88" t="s">
        <v>199</v>
      </c>
      <c r="G106" s="93">
        <v>0</v>
      </c>
      <c r="H106" s="49">
        <v>0</v>
      </c>
      <c r="I106" s="55">
        <v>0</v>
      </c>
      <c r="J106" s="80">
        <v>10018.75</v>
      </c>
      <c r="K106" s="80">
        <v>0</v>
      </c>
      <c r="L106" s="80">
        <v>0</v>
      </c>
    </row>
    <row r="107" spans="2:12" x14ac:dyDescent="0.3">
      <c r="B107" s="9"/>
      <c r="C107" s="9"/>
      <c r="D107" s="9"/>
      <c r="E107" s="9">
        <v>4511</v>
      </c>
      <c r="F107" s="13" t="s">
        <v>199</v>
      </c>
      <c r="G107" s="51"/>
      <c r="H107" s="50">
        <v>0</v>
      </c>
      <c r="I107" s="54">
        <v>0</v>
      </c>
      <c r="J107" s="81">
        <v>10018.75</v>
      </c>
      <c r="K107" s="81">
        <v>0</v>
      </c>
      <c r="L107" s="81">
        <v>0</v>
      </c>
    </row>
    <row r="108" spans="2:12" x14ac:dyDescent="0.3">
      <c r="B108" s="9"/>
      <c r="C108" s="9" t="s">
        <v>12</v>
      </c>
      <c r="D108" s="6"/>
      <c r="E108" s="6" t="s">
        <v>52</v>
      </c>
      <c r="F108" s="6" t="s">
        <v>52</v>
      </c>
      <c r="G108" s="50"/>
      <c r="H108" s="50"/>
      <c r="I108" s="54"/>
      <c r="J108" s="81"/>
      <c r="K108" s="81"/>
      <c r="L108" s="81"/>
    </row>
    <row r="109" spans="2:12" x14ac:dyDescent="0.3"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</row>
    <row r="110" spans="2:12" x14ac:dyDescent="0.3"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</row>
    <row r="111" spans="2:12" ht="15" customHeight="1" x14ac:dyDescent="0.3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</row>
    <row r="112" spans="2:12" x14ac:dyDescent="0.3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</row>
    <row r="113" spans="2:12" ht="4.5" customHeight="1" x14ac:dyDescent="0.3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</row>
  </sheetData>
  <mergeCells count="12">
    <mergeCell ref="B1:L1"/>
    <mergeCell ref="B2:L2"/>
    <mergeCell ref="B4:L4"/>
    <mergeCell ref="B6:L6"/>
    <mergeCell ref="B47:F47"/>
    <mergeCell ref="B9:F9"/>
    <mergeCell ref="B46:F46"/>
    <mergeCell ref="B8:F8"/>
    <mergeCell ref="B7:L7"/>
    <mergeCell ref="B5:L5"/>
    <mergeCell ref="B45:L45"/>
    <mergeCell ref="B3:L3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52"/>
  <sheetViews>
    <sheetView topLeftCell="A19" workbookViewId="0">
      <selection activeCell="C11" sqref="C11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25" t="s">
        <v>33</v>
      </c>
      <c r="C2" s="125"/>
      <c r="D2" s="125"/>
      <c r="E2" s="125"/>
      <c r="F2" s="125"/>
      <c r="G2" s="125"/>
      <c r="H2" s="125"/>
    </row>
    <row r="3" spans="2:8" ht="17.399999999999999" x14ac:dyDescent="0.3">
      <c r="B3" s="39"/>
      <c r="C3" s="39"/>
      <c r="D3" s="39"/>
      <c r="E3" s="39"/>
      <c r="F3" s="40"/>
      <c r="G3" s="40"/>
      <c r="H3" s="40"/>
    </row>
    <row r="4" spans="2:8" ht="33.75" customHeight="1" x14ac:dyDescent="0.3">
      <c r="B4" s="29" t="s">
        <v>8</v>
      </c>
      <c r="C4" s="29" t="s">
        <v>219</v>
      </c>
      <c r="D4" s="29" t="s">
        <v>196</v>
      </c>
      <c r="E4" s="29" t="s">
        <v>197</v>
      </c>
      <c r="F4" s="29" t="s">
        <v>221</v>
      </c>
      <c r="G4" s="29" t="s">
        <v>20</v>
      </c>
      <c r="H4" s="29" t="s">
        <v>38</v>
      </c>
    </row>
    <row r="5" spans="2:8" x14ac:dyDescent="0.3">
      <c r="B5" s="29">
        <v>1</v>
      </c>
      <c r="C5" s="31">
        <v>2</v>
      </c>
      <c r="D5" s="31">
        <v>3</v>
      </c>
      <c r="E5" s="31">
        <v>4</v>
      </c>
      <c r="F5" s="71">
        <v>5</v>
      </c>
      <c r="G5" s="31" t="s">
        <v>30</v>
      </c>
      <c r="H5" s="31" t="s">
        <v>123</v>
      </c>
    </row>
    <row r="6" spans="2:8" x14ac:dyDescent="0.3">
      <c r="B6" s="46" t="s">
        <v>35</v>
      </c>
      <c r="C6" s="110">
        <f>C7+C10+C13+C17</f>
        <v>693450.45000000007</v>
      </c>
      <c r="D6" s="82">
        <f>D7+D10+D13+D17+D22</f>
        <v>844741.64</v>
      </c>
      <c r="E6" s="82">
        <v>0</v>
      </c>
      <c r="F6" s="82">
        <f>F7+F10+F13+F17+F22+F25</f>
        <v>855319.06</v>
      </c>
      <c r="G6" s="80">
        <f>F6/C6*100</f>
        <v>123.34249116140884</v>
      </c>
      <c r="H6" s="80">
        <f>F6/D6*100</f>
        <v>101.25214852673771</v>
      </c>
    </row>
    <row r="7" spans="2:8" x14ac:dyDescent="0.3">
      <c r="B7" s="46" t="s">
        <v>15</v>
      </c>
      <c r="C7" s="80">
        <v>0</v>
      </c>
      <c r="D7" s="49">
        <v>554.55999999999995</v>
      </c>
      <c r="E7" s="49">
        <v>0</v>
      </c>
      <c r="F7" s="80">
        <v>1445.24</v>
      </c>
      <c r="G7" s="80">
        <v>0</v>
      </c>
      <c r="H7" s="80">
        <v>100</v>
      </c>
    </row>
    <row r="8" spans="2:8" x14ac:dyDescent="0.3">
      <c r="B8" s="17" t="s">
        <v>16</v>
      </c>
      <c r="C8" s="81">
        <v>0</v>
      </c>
      <c r="D8" s="50">
        <v>554.55999999999995</v>
      </c>
      <c r="E8" s="50">
        <v>0</v>
      </c>
      <c r="F8" s="81">
        <v>1445.24</v>
      </c>
      <c r="G8" s="81">
        <v>0</v>
      </c>
      <c r="H8" s="81">
        <v>100</v>
      </c>
    </row>
    <row r="9" spans="2:8" x14ac:dyDescent="0.3">
      <c r="B9" s="18"/>
      <c r="C9" s="81"/>
      <c r="D9" s="50" t="s">
        <v>52</v>
      </c>
      <c r="E9" s="50"/>
      <c r="F9" s="81"/>
      <c r="G9" s="81" t="s">
        <v>52</v>
      </c>
      <c r="H9" s="81"/>
    </row>
    <row r="10" spans="2:8" x14ac:dyDescent="0.3">
      <c r="B10" s="46" t="s">
        <v>18</v>
      </c>
      <c r="C10" s="80">
        <v>865.01</v>
      </c>
      <c r="D10" s="49">
        <v>1400.1</v>
      </c>
      <c r="E10" s="49">
        <v>0</v>
      </c>
      <c r="F10" s="80">
        <f>F11</f>
        <v>1303.05</v>
      </c>
      <c r="G10" s="80">
        <f>F10/C10*100</f>
        <v>150.63987699564169</v>
      </c>
      <c r="H10" s="80">
        <f>F10/D10*100</f>
        <v>93.068352260552828</v>
      </c>
    </row>
    <row r="11" spans="2:8" x14ac:dyDescent="0.3">
      <c r="B11" s="52" t="s">
        <v>19</v>
      </c>
      <c r="C11" s="81">
        <v>865.01</v>
      </c>
      <c r="D11" s="54">
        <v>1400.1</v>
      </c>
      <c r="E11" s="54">
        <v>0</v>
      </c>
      <c r="F11" s="81">
        <v>1303.05</v>
      </c>
      <c r="G11" s="81">
        <f>F11/C11*100</f>
        <v>150.63987699564169</v>
      </c>
      <c r="H11" s="81">
        <f>F11/D11*100</f>
        <v>93.068352260552828</v>
      </c>
    </row>
    <row r="12" spans="2:8" x14ac:dyDescent="0.3">
      <c r="B12" s="52"/>
      <c r="C12" s="81"/>
      <c r="D12" s="54"/>
      <c r="E12" s="54"/>
      <c r="F12" s="81"/>
      <c r="G12" s="81"/>
      <c r="H12" s="81"/>
    </row>
    <row r="13" spans="2:8" x14ac:dyDescent="0.3">
      <c r="B13" s="46" t="s">
        <v>104</v>
      </c>
      <c r="C13" s="80">
        <f>C14+C15</f>
        <v>132397.66</v>
      </c>
      <c r="D13" s="55">
        <f>D15</f>
        <v>135730.95000000001</v>
      </c>
      <c r="E13" s="55">
        <v>0</v>
      </c>
      <c r="F13" s="80">
        <f>F15</f>
        <v>154543.49</v>
      </c>
      <c r="G13" s="80">
        <f>F13/C13*100</f>
        <v>116.72675332781562</v>
      </c>
      <c r="H13" s="80">
        <f>F13/D13*100</f>
        <v>113.86016969600522</v>
      </c>
    </row>
    <row r="14" spans="2:8" x14ac:dyDescent="0.3">
      <c r="B14" s="52" t="s">
        <v>108</v>
      </c>
      <c r="C14" s="81">
        <v>82.13</v>
      </c>
      <c r="D14" s="54">
        <v>0</v>
      </c>
      <c r="E14" s="54">
        <v>0</v>
      </c>
      <c r="F14" s="81">
        <v>0</v>
      </c>
      <c r="G14" s="81">
        <v>0</v>
      </c>
      <c r="H14" s="81">
        <v>0</v>
      </c>
    </row>
    <row r="15" spans="2:8" ht="26.4" x14ac:dyDescent="0.3">
      <c r="B15" s="52" t="s">
        <v>107</v>
      </c>
      <c r="C15" s="81">
        <v>132315.53</v>
      </c>
      <c r="D15" s="54">
        <v>135730.95000000001</v>
      </c>
      <c r="E15" s="54">
        <v>0</v>
      </c>
      <c r="F15" s="81">
        <v>154543.49</v>
      </c>
      <c r="G15" s="81">
        <f>F15/C15*100</f>
        <v>116.79920716789631</v>
      </c>
      <c r="H15" s="81">
        <f>F15/D15*100</f>
        <v>113.86016969600522</v>
      </c>
    </row>
    <row r="16" spans="2:8" x14ac:dyDescent="0.3">
      <c r="B16" s="52"/>
      <c r="C16" s="81"/>
      <c r="D16" s="54"/>
      <c r="E16" s="54"/>
      <c r="F16" s="81"/>
      <c r="G16" s="81"/>
      <c r="H16" s="81"/>
    </row>
    <row r="17" spans="2:8" x14ac:dyDescent="0.3">
      <c r="B17" s="46" t="s">
        <v>105</v>
      </c>
      <c r="C17" s="80">
        <f>C18+C19+C20</f>
        <v>560187.78</v>
      </c>
      <c r="D17" s="55">
        <f>D18+D19+D20</f>
        <v>704837.28</v>
      </c>
      <c r="E17" s="55">
        <v>0</v>
      </c>
      <c r="F17" s="80">
        <f>F18+F19+F20</f>
        <v>695442.22</v>
      </c>
      <c r="G17" s="80">
        <f>F17/C17*100</f>
        <v>124.14448240909502</v>
      </c>
      <c r="H17" s="80">
        <f>F17/D17*100</f>
        <v>98.667059721926165</v>
      </c>
    </row>
    <row r="18" spans="2:8" ht="15.75" customHeight="1" x14ac:dyDescent="0.3">
      <c r="B18" s="53" t="s">
        <v>106</v>
      </c>
      <c r="C18" s="81">
        <v>1927.52</v>
      </c>
      <c r="D18" s="54">
        <v>0</v>
      </c>
      <c r="E18" s="54">
        <v>0</v>
      </c>
      <c r="F18" s="81">
        <v>0</v>
      </c>
      <c r="G18" s="81">
        <v>0</v>
      </c>
      <c r="H18" s="81">
        <v>0</v>
      </c>
    </row>
    <row r="19" spans="2:8" ht="15.75" customHeight="1" x14ac:dyDescent="0.3">
      <c r="B19" s="53" t="s">
        <v>186</v>
      </c>
      <c r="C19" s="81">
        <v>547337.65</v>
      </c>
      <c r="D19" s="54">
        <v>683031.41</v>
      </c>
      <c r="E19" s="54">
        <v>0</v>
      </c>
      <c r="F19" s="81">
        <v>676611.84</v>
      </c>
      <c r="G19" s="81">
        <f>F19/C19*100</f>
        <v>123.61872785473463</v>
      </c>
      <c r="H19" s="81">
        <f>F19/D19*100</f>
        <v>99.06013546287717</v>
      </c>
    </row>
    <row r="20" spans="2:8" ht="15.75" customHeight="1" x14ac:dyDescent="0.3">
      <c r="B20" s="53" t="s">
        <v>187</v>
      </c>
      <c r="C20" s="81">
        <v>10922.61</v>
      </c>
      <c r="D20" s="54">
        <v>21805.87</v>
      </c>
      <c r="E20" s="54">
        <v>0</v>
      </c>
      <c r="F20" s="81">
        <v>18830.38</v>
      </c>
      <c r="G20" s="81">
        <v>0</v>
      </c>
      <c r="H20" s="81">
        <f>F20/D20*100</f>
        <v>86.354637535672737</v>
      </c>
    </row>
    <row r="21" spans="2:8" ht="15.75" customHeight="1" x14ac:dyDescent="0.3">
      <c r="B21" s="52" t="s">
        <v>52</v>
      </c>
      <c r="C21" s="81"/>
      <c r="D21" s="50"/>
      <c r="E21" s="50"/>
      <c r="F21" s="81"/>
      <c r="G21" s="81"/>
      <c r="H21" s="81"/>
    </row>
    <row r="22" spans="2:8" ht="15.75" customHeight="1" x14ac:dyDescent="0.3">
      <c r="B22" s="46" t="s">
        <v>201</v>
      </c>
      <c r="C22" s="80">
        <v>0</v>
      </c>
      <c r="D22" s="49">
        <v>2218.75</v>
      </c>
      <c r="E22" s="49">
        <v>0</v>
      </c>
      <c r="F22" s="80">
        <f>F23</f>
        <v>2585.06</v>
      </c>
      <c r="G22" s="80">
        <v>0</v>
      </c>
      <c r="H22" s="80">
        <f>F22/D22*100</f>
        <v>116.50974647887324</v>
      </c>
    </row>
    <row r="23" spans="2:8" ht="15.75" customHeight="1" x14ac:dyDescent="0.3">
      <c r="B23" s="53" t="s">
        <v>202</v>
      </c>
      <c r="C23" s="81">
        <v>0</v>
      </c>
      <c r="D23" s="50">
        <v>2218.75</v>
      </c>
      <c r="E23" s="50">
        <v>0</v>
      </c>
      <c r="F23" s="81">
        <v>2585.06</v>
      </c>
      <c r="G23" s="81">
        <v>0</v>
      </c>
      <c r="H23" s="81">
        <f>F23/D23*100</f>
        <v>116.50974647887324</v>
      </c>
    </row>
    <row r="24" spans="2:8" ht="15.75" customHeight="1" x14ac:dyDescent="0.3">
      <c r="B24" s="52"/>
      <c r="C24" s="50"/>
      <c r="D24" s="50"/>
      <c r="E24" s="50"/>
      <c r="F24" s="81"/>
      <c r="G24" s="81"/>
      <c r="H24" s="81"/>
    </row>
    <row r="25" spans="2:8" ht="26.4" x14ac:dyDescent="0.3">
      <c r="B25" s="46" t="s">
        <v>188</v>
      </c>
      <c r="C25" s="49">
        <v>0</v>
      </c>
      <c r="D25" s="49">
        <v>0</v>
      </c>
      <c r="E25" s="49">
        <v>0</v>
      </c>
      <c r="F25" s="80">
        <v>0</v>
      </c>
      <c r="G25" s="80">
        <v>0</v>
      </c>
      <c r="H25" s="80">
        <v>0</v>
      </c>
    </row>
    <row r="26" spans="2:8" ht="26.4" x14ac:dyDescent="0.3">
      <c r="B26" s="52" t="s">
        <v>189</v>
      </c>
      <c r="C26" s="50">
        <v>0</v>
      </c>
      <c r="D26" s="50">
        <v>0</v>
      </c>
      <c r="E26" s="50">
        <v>0</v>
      </c>
      <c r="F26" s="81">
        <v>0</v>
      </c>
      <c r="G26" s="84">
        <v>0</v>
      </c>
      <c r="H26" s="81">
        <v>0</v>
      </c>
    </row>
    <row r="27" spans="2:8" x14ac:dyDescent="0.3">
      <c r="B27" s="47"/>
      <c r="C27" s="50"/>
      <c r="D27" s="50"/>
      <c r="E27" s="50"/>
      <c r="F27" s="81"/>
      <c r="G27" s="85"/>
      <c r="H27" s="85"/>
    </row>
    <row r="28" spans="2:8" x14ac:dyDescent="0.3">
      <c r="B28" s="52"/>
      <c r="C28" s="50"/>
      <c r="D28" s="89"/>
      <c r="E28" s="54"/>
      <c r="F28" s="113"/>
      <c r="G28" s="85"/>
      <c r="H28" s="85"/>
    </row>
    <row r="29" spans="2:8" x14ac:dyDescent="0.3">
      <c r="B29" s="46" t="s">
        <v>36</v>
      </c>
      <c r="C29" s="80">
        <f>C30+C33+C36+C40+C45+C48</f>
        <v>717648.04999999993</v>
      </c>
      <c r="D29" s="49">
        <f>D30+D33+D36+D40+D45+D48</f>
        <v>846574.78</v>
      </c>
      <c r="E29" s="55">
        <v>0</v>
      </c>
      <c r="F29" s="80">
        <f>F30+F33+F36+F40+F45+F48</f>
        <v>834490.85000000009</v>
      </c>
      <c r="G29" s="80">
        <f>F29/C29*100</f>
        <v>116.28135128354353</v>
      </c>
      <c r="H29" s="80">
        <f>F29/D29*100</f>
        <v>98.572609261995737</v>
      </c>
    </row>
    <row r="30" spans="2:8" x14ac:dyDescent="0.3">
      <c r="B30" s="46" t="s">
        <v>15</v>
      </c>
      <c r="C30" s="80">
        <v>0</v>
      </c>
      <c r="D30" s="49">
        <v>554.55999999999995</v>
      </c>
      <c r="E30" s="49">
        <v>0</v>
      </c>
      <c r="F30" s="80">
        <v>1284.52</v>
      </c>
      <c r="G30" s="80">
        <v>0</v>
      </c>
      <c r="H30" s="80">
        <f>F30/D30*100</f>
        <v>231.62867859203695</v>
      </c>
    </row>
    <row r="31" spans="2:8" x14ac:dyDescent="0.3">
      <c r="B31" s="17" t="s">
        <v>16</v>
      </c>
      <c r="C31" s="81">
        <v>0</v>
      </c>
      <c r="D31" s="50">
        <v>554.55999999999995</v>
      </c>
      <c r="E31" s="50">
        <v>0</v>
      </c>
      <c r="F31" s="80">
        <v>1284.52</v>
      </c>
      <c r="G31" s="81">
        <v>0</v>
      </c>
      <c r="H31" s="81">
        <f>F31/D31*100</f>
        <v>231.62867859203695</v>
      </c>
    </row>
    <row r="32" spans="2:8" x14ac:dyDescent="0.3">
      <c r="B32" s="18" t="s">
        <v>17</v>
      </c>
      <c r="C32" s="81"/>
      <c r="D32" s="50"/>
      <c r="E32" s="50" t="s">
        <v>52</v>
      </c>
      <c r="F32" s="80"/>
      <c r="G32" s="81"/>
      <c r="H32" s="81"/>
    </row>
    <row r="33" spans="2:11" x14ac:dyDescent="0.3">
      <c r="B33" s="46" t="s">
        <v>18</v>
      </c>
      <c r="C33" s="80">
        <v>119.11</v>
      </c>
      <c r="D33" s="49">
        <v>2819.41</v>
      </c>
      <c r="E33" s="49">
        <v>0</v>
      </c>
      <c r="F33" s="80">
        <v>373.08</v>
      </c>
      <c r="G33" s="80">
        <f>F33/C33*100</f>
        <v>313.22307111073798</v>
      </c>
      <c r="H33" s="80">
        <f>F33/D33*100</f>
        <v>13.232555747479083</v>
      </c>
    </row>
    <row r="34" spans="2:11" ht="15" customHeight="1" x14ac:dyDescent="0.3">
      <c r="B34" s="52" t="s">
        <v>19</v>
      </c>
      <c r="C34" s="81">
        <v>119.11</v>
      </c>
      <c r="D34" s="50">
        <v>2819.41</v>
      </c>
      <c r="E34" s="50">
        <v>0</v>
      </c>
      <c r="F34" s="80">
        <v>373.08</v>
      </c>
      <c r="G34" s="81">
        <f>F34/C34*100</f>
        <v>313.22307111073798</v>
      </c>
      <c r="H34" s="81">
        <f>F34/D34*100</f>
        <v>13.232555747479083</v>
      </c>
      <c r="I34" s="25"/>
      <c r="J34" s="25"/>
      <c r="K34" s="25"/>
    </row>
    <row r="35" spans="2:11" x14ac:dyDescent="0.3">
      <c r="B35" s="52"/>
      <c r="C35" s="81"/>
      <c r="D35" s="50"/>
      <c r="E35" s="50" t="s">
        <v>52</v>
      </c>
      <c r="F35" s="80"/>
      <c r="G35" s="81"/>
      <c r="H35" s="81"/>
      <c r="I35" s="25"/>
      <c r="J35" s="25"/>
      <c r="K35" s="25"/>
    </row>
    <row r="36" spans="2:11" x14ac:dyDescent="0.3">
      <c r="B36" s="48" t="s">
        <v>104</v>
      </c>
      <c r="C36" s="80">
        <f>C37+C38</f>
        <v>149910.48000000001</v>
      </c>
      <c r="D36" s="49">
        <f>D37</f>
        <v>135730.95000000001</v>
      </c>
      <c r="E36" s="49">
        <v>0</v>
      </c>
      <c r="F36" s="80">
        <f>F37</f>
        <v>135447.94</v>
      </c>
      <c r="G36" s="80">
        <f>F36/C36*100</f>
        <v>90.35254906795042</v>
      </c>
      <c r="H36" s="80">
        <f>F36/D36*100</f>
        <v>99.791491918387067</v>
      </c>
      <c r="I36" s="25"/>
      <c r="J36" s="25"/>
      <c r="K36" s="25"/>
    </row>
    <row r="37" spans="2:11" ht="26.4" x14ac:dyDescent="0.3">
      <c r="B37" s="52" t="s">
        <v>131</v>
      </c>
      <c r="C37" s="81">
        <v>149828.35</v>
      </c>
      <c r="D37" s="50">
        <v>135730.95000000001</v>
      </c>
      <c r="E37" s="50">
        <v>0</v>
      </c>
      <c r="F37" s="80">
        <v>135447.94</v>
      </c>
      <c r="G37" s="81">
        <f>F37/C37*100</f>
        <v>90.402076776524595</v>
      </c>
      <c r="H37" s="81">
        <f>F37/D37*100</f>
        <v>99.791491918387067</v>
      </c>
    </row>
    <row r="38" spans="2:11" x14ac:dyDescent="0.3">
      <c r="B38" s="52" t="s">
        <v>132</v>
      </c>
      <c r="C38" s="81">
        <v>82.13</v>
      </c>
      <c r="D38" s="50">
        <v>0</v>
      </c>
      <c r="E38" s="50">
        <v>0</v>
      </c>
      <c r="F38" s="80">
        <v>0</v>
      </c>
      <c r="G38" s="81">
        <v>0</v>
      </c>
      <c r="H38" s="81">
        <v>0</v>
      </c>
    </row>
    <row r="39" spans="2:11" x14ac:dyDescent="0.3">
      <c r="B39" s="52"/>
      <c r="C39" s="81"/>
      <c r="D39" s="50"/>
      <c r="E39" s="50" t="s">
        <v>133</v>
      </c>
      <c r="F39" s="80"/>
      <c r="G39" s="81"/>
      <c r="H39" s="81"/>
    </row>
    <row r="40" spans="2:11" x14ac:dyDescent="0.3">
      <c r="B40" s="46" t="s">
        <v>105</v>
      </c>
      <c r="C40" s="86">
        <f>C41+C42+C43</f>
        <v>566413.97</v>
      </c>
      <c r="D40" s="55">
        <f>D41+D42+D43</f>
        <v>703652.54</v>
      </c>
      <c r="E40" s="49">
        <v>0</v>
      </c>
      <c r="F40" s="86">
        <f>F41+F42+F43</f>
        <v>694515.25</v>
      </c>
      <c r="G40" s="86">
        <f>F40/C40*100</f>
        <v>122.61619359423639</v>
      </c>
      <c r="H40" s="86">
        <f>F40/D40*100</f>
        <v>98.701448587110889</v>
      </c>
    </row>
    <row r="41" spans="2:11" x14ac:dyDescent="0.3">
      <c r="B41" s="53" t="s">
        <v>106</v>
      </c>
      <c r="C41" s="87">
        <v>2086.41</v>
      </c>
      <c r="D41" s="54">
        <v>28</v>
      </c>
      <c r="E41" s="50">
        <v>0</v>
      </c>
      <c r="F41" s="86">
        <v>28</v>
      </c>
      <c r="G41" s="87">
        <v>0</v>
      </c>
      <c r="H41" s="87">
        <v>0</v>
      </c>
    </row>
    <row r="42" spans="2:11" x14ac:dyDescent="0.3">
      <c r="B42" s="53" t="s">
        <v>186</v>
      </c>
      <c r="C42" s="87">
        <v>552504.81999999995</v>
      </c>
      <c r="D42" s="54">
        <v>679852.93</v>
      </c>
      <c r="E42" s="50">
        <v>0</v>
      </c>
      <c r="F42" s="86">
        <v>675656.85</v>
      </c>
      <c r="G42" s="87">
        <f>F42/C42*100</f>
        <v>122.28976572548274</v>
      </c>
      <c r="H42" s="87">
        <f>F42/D42*100</f>
        <v>99.38279592323002</v>
      </c>
    </row>
    <row r="43" spans="2:11" x14ac:dyDescent="0.3">
      <c r="B43" s="53" t="s">
        <v>187</v>
      </c>
      <c r="C43" s="87">
        <v>11822.74</v>
      </c>
      <c r="D43" s="54">
        <v>23771.61</v>
      </c>
      <c r="E43" s="50">
        <v>0</v>
      </c>
      <c r="F43" s="86">
        <v>18830.400000000001</v>
      </c>
      <c r="G43" s="87">
        <f>F43/C43*100</f>
        <v>159.27272358184314</v>
      </c>
      <c r="H43" s="87">
        <f>F43/D43*100</f>
        <v>79.213818500303518</v>
      </c>
    </row>
    <row r="44" spans="2:11" x14ac:dyDescent="0.3">
      <c r="B44" s="53"/>
      <c r="C44" s="87"/>
      <c r="D44" s="50"/>
      <c r="E44" s="50"/>
      <c r="F44" s="86"/>
      <c r="G44" s="87"/>
      <c r="H44" s="87"/>
    </row>
    <row r="45" spans="2:11" x14ac:dyDescent="0.3">
      <c r="B45" s="46" t="s">
        <v>201</v>
      </c>
      <c r="C45" s="86">
        <v>0</v>
      </c>
      <c r="D45" s="49">
        <v>2572.9499999999998</v>
      </c>
      <c r="E45" s="49">
        <v>0</v>
      </c>
      <c r="F45" s="86">
        <v>2585.06</v>
      </c>
      <c r="G45" s="86">
        <v>0</v>
      </c>
      <c r="H45" s="86">
        <f>F45/D45*100</f>
        <v>100.47066596708059</v>
      </c>
    </row>
    <row r="46" spans="2:11" x14ac:dyDescent="0.3">
      <c r="B46" s="53" t="s">
        <v>202</v>
      </c>
      <c r="C46" s="87">
        <v>0</v>
      </c>
      <c r="D46" s="50">
        <v>2572.9499999999998</v>
      </c>
      <c r="E46" s="50">
        <v>0</v>
      </c>
      <c r="F46" s="86">
        <v>2585.06</v>
      </c>
      <c r="G46" s="87">
        <v>0</v>
      </c>
      <c r="H46" s="87">
        <f>F46/D46*100</f>
        <v>100.47066596708059</v>
      </c>
    </row>
    <row r="47" spans="2:11" x14ac:dyDescent="0.3">
      <c r="B47" s="53"/>
      <c r="C47" s="50"/>
      <c r="D47" s="50"/>
      <c r="E47" s="50"/>
      <c r="F47" s="86"/>
      <c r="G47" s="87"/>
      <c r="H47" s="87"/>
    </row>
    <row r="48" spans="2:11" ht="27.6" customHeight="1" x14ac:dyDescent="0.3">
      <c r="B48" s="46" t="s">
        <v>188</v>
      </c>
      <c r="C48" s="49">
        <v>1204.49</v>
      </c>
      <c r="D48" s="49">
        <f>D49</f>
        <v>1244.3699999999999</v>
      </c>
      <c r="E48" s="49">
        <v>0</v>
      </c>
      <c r="F48" s="86">
        <v>285</v>
      </c>
      <c r="G48" s="86">
        <v>0</v>
      </c>
      <c r="H48" s="86">
        <f>F48/D48*100</f>
        <v>22.903155813785293</v>
      </c>
    </row>
    <row r="49" spans="2:8" ht="34.799999999999997" customHeight="1" x14ac:dyDescent="0.3">
      <c r="B49" s="52" t="s">
        <v>189</v>
      </c>
      <c r="C49" s="50">
        <v>1204.49</v>
      </c>
      <c r="D49" s="50">
        <v>1244.3699999999999</v>
      </c>
      <c r="E49" s="50">
        <v>0</v>
      </c>
      <c r="F49" s="86">
        <v>285</v>
      </c>
      <c r="G49" s="87">
        <v>0</v>
      </c>
      <c r="H49" s="87">
        <f>F49/D49*100</f>
        <v>22.903155813785293</v>
      </c>
    </row>
    <row r="50" spans="2:8" x14ac:dyDescent="0.3">
      <c r="B50" s="47" t="s">
        <v>52</v>
      </c>
      <c r="C50" s="50"/>
      <c r="D50" s="175"/>
      <c r="E50" s="83"/>
      <c r="F50" s="93"/>
      <c r="G50" s="56"/>
      <c r="H50" s="56"/>
    </row>
    <row r="51" spans="2:8" x14ac:dyDescent="0.3">
      <c r="C51" s="94"/>
      <c r="D51" s="73"/>
      <c r="E51" s="73"/>
      <c r="F51" s="114"/>
      <c r="G51" s="73"/>
      <c r="H51" s="73"/>
    </row>
    <row r="52" spans="2:8" x14ac:dyDescent="0.3">
      <c r="C52" s="67"/>
      <c r="D52" s="73"/>
      <c r="E52" s="73"/>
      <c r="F52" s="114"/>
      <c r="G52" s="73"/>
      <c r="H52" s="7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14"/>
  <sheetViews>
    <sheetView workbookViewId="0">
      <selection activeCell="D17" sqref="D17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9" ht="17.399999999999999" x14ac:dyDescent="0.3">
      <c r="B1" s="12"/>
      <c r="C1" s="12"/>
      <c r="D1" s="12"/>
      <c r="E1" s="12"/>
      <c r="F1" s="4"/>
      <c r="G1" s="4"/>
      <c r="H1" s="4"/>
    </row>
    <row r="2" spans="2:9" ht="15.75" customHeight="1" x14ac:dyDescent="0.3">
      <c r="B2" s="125" t="s">
        <v>34</v>
      </c>
      <c r="C2" s="125"/>
      <c r="D2" s="125"/>
      <c r="E2" s="125"/>
      <c r="F2" s="125"/>
      <c r="G2" s="125"/>
      <c r="H2" s="125"/>
    </row>
    <row r="3" spans="2:9" ht="17.399999999999999" x14ac:dyDescent="0.3">
      <c r="B3" s="39"/>
      <c r="C3" s="111"/>
      <c r="D3" s="39"/>
      <c r="E3" s="39"/>
      <c r="F3" s="112"/>
      <c r="G3" s="40"/>
      <c r="H3" s="40"/>
    </row>
    <row r="4" spans="2:9" ht="26.4" x14ac:dyDescent="0.3">
      <c r="B4" s="29" t="s">
        <v>8</v>
      </c>
      <c r="C4" s="70" t="s">
        <v>222</v>
      </c>
      <c r="D4" s="29" t="s">
        <v>196</v>
      </c>
      <c r="E4" s="29" t="s">
        <v>197</v>
      </c>
      <c r="F4" s="70" t="s">
        <v>223</v>
      </c>
      <c r="G4" s="29" t="s">
        <v>20</v>
      </c>
      <c r="H4" s="29" t="s">
        <v>38</v>
      </c>
    </row>
    <row r="5" spans="2:9" x14ac:dyDescent="0.3">
      <c r="B5" s="31">
        <v>1</v>
      </c>
      <c r="C5" s="71">
        <v>2</v>
      </c>
      <c r="D5" s="71">
        <v>3</v>
      </c>
      <c r="E5" s="31">
        <v>4</v>
      </c>
      <c r="F5" s="71">
        <v>5</v>
      </c>
      <c r="G5" s="31" t="s">
        <v>30</v>
      </c>
      <c r="H5" s="31" t="s">
        <v>123</v>
      </c>
    </row>
    <row r="6" spans="2:9" ht="15.75" customHeight="1" x14ac:dyDescent="0.3">
      <c r="B6" s="5" t="s">
        <v>36</v>
      </c>
      <c r="C6" s="49">
        <f>C7</f>
        <v>717648.05</v>
      </c>
      <c r="D6" s="49">
        <f>D7</f>
        <v>846574.78</v>
      </c>
      <c r="E6" s="49">
        <v>0</v>
      </c>
      <c r="F6" s="93">
        <v>834490.85</v>
      </c>
      <c r="G6" s="93">
        <f>F6/C6*100</f>
        <v>116.28135128354351</v>
      </c>
      <c r="H6" s="93">
        <f>F6/D6*100</f>
        <v>98.572609261995723</v>
      </c>
      <c r="I6" s="90"/>
    </row>
    <row r="7" spans="2:9" ht="15.75" customHeight="1" x14ac:dyDescent="0.3">
      <c r="B7" s="5" t="s">
        <v>109</v>
      </c>
      <c r="C7" s="49">
        <f>C8+C9</f>
        <v>717648.05</v>
      </c>
      <c r="D7" s="49">
        <f>D8+D9</f>
        <v>846574.78</v>
      </c>
      <c r="E7" s="49">
        <v>0</v>
      </c>
      <c r="F7" s="93">
        <v>834490.85</v>
      </c>
      <c r="G7" s="93">
        <f>F7/C7*100</f>
        <v>116.28135128354351</v>
      </c>
      <c r="H7" s="93">
        <f>F7/D7*100</f>
        <v>98.572609261995723</v>
      </c>
      <c r="I7" s="90"/>
    </row>
    <row r="8" spans="2:9" x14ac:dyDescent="0.3">
      <c r="B8" s="11" t="s">
        <v>195</v>
      </c>
      <c r="C8" s="50">
        <v>579724.55000000005</v>
      </c>
      <c r="D8" s="50">
        <v>707674.93</v>
      </c>
      <c r="E8" s="50">
        <v>0</v>
      </c>
      <c r="F8" s="51">
        <v>701788.93</v>
      </c>
      <c r="G8" s="51">
        <f>F8/C8*100</f>
        <v>121.05558234509822</v>
      </c>
      <c r="H8" s="51">
        <f>F8/D8*100</f>
        <v>99.168262185011983</v>
      </c>
      <c r="I8" s="90"/>
    </row>
    <row r="9" spans="2:9" x14ac:dyDescent="0.3">
      <c r="B9" s="16" t="s">
        <v>110</v>
      </c>
      <c r="C9" s="50">
        <v>137923.5</v>
      </c>
      <c r="D9" s="50">
        <v>138899.85</v>
      </c>
      <c r="E9" s="50">
        <v>0</v>
      </c>
      <c r="F9" s="51">
        <f>F7-F8</f>
        <v>132701.91999999993</v>
      </c>
      <c r="G9" s="51">
        <f>F9/C9*100</f>
        <v>96.214147697817936</v>
      </c>
      <c r="H9" s="51">
        <f>F9/D9*100</f>
        <v>95.537842553465623</v>
      </c>
      <c r="I9" s="90"/>
    </row>
    <row r="10" spans="2:9" x14ac:dyDescent="0.3">
      <c r="B10" s="10" t="s">
        <v>12</v>
      </c>
      <c r="C10" s="50"/>
      <c r="D10" s="50"/>
      <c r="E10" s="50"/>
      <c r="F10" s="51"/>
      <c r="G10" s="51"/>
      <c r="H10" s="51"/>
    </row>
    <row r="11" spans="2:9" x14ac:dyDescent="0.3">
      <c r="C11" s="73"/>
      <c r="D11" s="73"/>
      <c r="E11" s="73"/>
      <c r="F11" s="73"/>
      <c r="G11" s="73"/>
      <c r="H11" s="73"/>
    </row>
    <row r="12" spans="2:9" x14ac:dyDescent="0.3">
      <c r="B12" s="25"/>
      <c r="C12" s="25"/>
      <c r="D12" s="25"/>
      <c r="E12" s="25"/>
      <c r="F12" s="95"/>
      <c r="G12" s="25"/>
      <c r="H12" s="25"/>
    </row>
    <row r="13" spans="2:9" x14ac:dyDescent="0.3">
      <c r="B13" s="25"/>
      <c r="C13" s="25"/>
      <c r="D13" s="25"/>
      <c r="E13" s="25"/>
      <c r="F13" s="25"/>
      <c r="G13" s="25"/>
      <c r="H13" s="25"/>
    </row>
    <row r="14" spans="2:9" x14ac:dyDescent="0.3">
      <c r="B14" s="25"/>
      <c r="C14" s="25"/>
      <c r="D14" s="25"/>
      <c r="E14" s="25"/>
      <c r="F14" s="25"/>
      <c r="G14" s="25"/>
      <c r="H14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177"/>
  <sheetViews>
    <sheetView tabSelected="1" topLeftCell="A34" workbookViewId="0">
      <selection activeCell="J162" sqref="J162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5.44140625" customWidth="1"/>
    <col min="5" max="5" width="39" customWidth="1"/>
    <col min="6" max="8" width="24.33203125" customWidth="1"/>
    <col min="9" max="9" width="15.6640625" customWidth="1"/>
    <col min="10" max="10" width="24.33203125" customWidth="1"/>
  </cols>
  <sheetData>
    <row r="1" spans="2:10" ht="17.399999999999999" x14ac:dyDescent="0.3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3">
      <c r="B2" s="125" t="s">
        <v>9</v>
      </c>
      <c r="C2" s="125"/>
      <c r="D2" s="125"/>
      <c r="E2" s="125"/>
      <c r="F2" s="125"/>
      <c r="G2" s="125"/>
      <c r="H2" s="125"/>
      <c r="I2" s="125"/>
      <c r="J2" s="20"/>
    </row>
    <row r="3" spans="2:10" ht="17.399999999999999" x14ac:dyDescent="0.3">
      <c r="B3" s="39"/>
      <c r="C3" s="39"/>
      <c r="D3" s="39"/>
      <c r="E3" s="39"/>
      <c r="F3" s="39"/>
      <c r="G3" s="39"/>
      <c r="H3" s="39"/>
      <c r="I3" s="40"/>
      <c r="J3" s="4"/>
    </row>
    <row r="4" spans="2:10" ht="15.6" x14ac:dyDescent="0.3">
      <c r="B4" s="162" t="s">
        <v>43</v>
      </c>
      <c r="C4" s="162"/>
      <c r="D4" s="162"/>
      <c r="E4" s="162"/>
      <c r="F4" s="162"/>
      <c r="G4" s="162"/>
      <c r="H4" s="162"/>
      <c r="I4" s="162"/>
    </row>
    <row r="5" spans="2:10" ht="17.399999999999999" x14ac:dyDescent="0.3">
      <c r="B5" s="39"/>
      <c r="C5" s="39"/>
      <c r="D5" s="39"/>
      <c r="E5" s="39"/>
      <c r="F5" s="39"/>
      <c r="G5" s="39"/>
      <c r="H5" s="39"/>
      <c r="I5" s="40"/>
    </row>
    <row r="6" spans="2:10" ht="26.4" x14ac:dyDescent="0.3">
      <c r="B6" s="148" t="s">
        <v>8</v>
      </c>
      <c r="C6" s="149"/>
      <c r="D6" s="149"/>
      <c r="E6" s="150"/>
      <c r="F6" s="29" t="s">
        <v>196</v>
      </c>
      <c r="G6" s="29" t="s">
        <v>197</v>
      </c>
      <c r="H6" s="29" t="s">
        <v>223</v>
      </c>
      <c r="I6" s="29" t="s">
        <v>38</v>
      </c>
    </row>
    <row r="7" spans="2:10" s="32" customFormat="1" ht="10.199999999999999" x14ac:dyDescent="0.2">
      <c r="B7" s="145">
        <v>1</v>
      </c>
      <c r="C7" s="146"/>
      <c r="D7" s="146"/>
      <c r="E7" s="147"/>
      <c r="F7" s="31">
        <v>2</v>
      </c>
      <c r="G7" s="31">
        <v>3</v>
      </c>
      <c r="H7" s="31">
        <v>4</v>
      </c>
      <c r="I7" s="31" t="s">
        <v>124</v>
      </c>
    </row>
    <row r="8" spans="2:10" ht="30" customHeight="1" x14ac:dyDescent="0.3">
      <c r="B8" s="159">
        <v>12583</v>
      </c>
      <c r="C8" s="160"/>
      <c r="D8" s="161"/>
      <c r="E8" s="107" t="s">
        <v>149</v>
      </c>
      <c r="F8" s="75">
        <f>F9</f>
        <v>846574.78</v>
      </c>
      <c r="G8" s="49">
        <v>0</v>
      </c>
      <c r="H8" s="49">
        <f>H9</f>
        <v>834490.84999999974</v>
      </c>
      <c r="I8" s="49">
        <f>H8/F8*100</f>
        <v>98.572609261995709</v>
      </c>
    </row>
    <row r="9" spans="2:10" ht="30" customHeight="1" x14ac:dyDescent="0.3">
      <c r="B9" s="159" t="s">
        <v>150</v>
      </c>
      <c r="C9" s="160"/>
      <c r="D9" s="161"/>
      <c r="E9" s="107" t="s">
        <v>151</v>
      </c>
      <c r="F9" s="75">
        <f>F10+F86</f>
        <v>846574.78</v>
      </c>
      <c r="G9" s="49">
        <v>0</v>
      </c>
      <c r="H9" s="49">
        <f>H10+H86</f>
        <v>834490.84999999974</v>
      </c>
      <c r="I9" s="49">
        <f>H9/F9*100</f>
        <v>98.572609261995709</v>
      </c>
    </row>
    <row r="10" spans="2:10" ht="30" customHeight="1" x14ac:dyDescent="0.3">
      <c r="B10" s="159" t="s">
        <v>120</v>
      </c>
      <c r="C10" s="160"/>
      <c r="D10" s="161"/>
      <c r="E10" s="107" t="s">
        <v>152</v>
      </c>
      <c r="F10" s="75">
        <f>F11+F16+F21+F26+F31+F64+F69+F74+F79</f>
        <v>52230.54</v>
      </c>
      <c r="G10" s="49">
        <v>0</v>
      </c>
      <c r="H10" s="49">
        <f>H11+H16+H21+H26+H31+H64+H69+H74+H79</f>
        <v>46032.590000000004</v>
      </c>
      <c r="I10" s="49">
        <f>H10/F10*100</f>
        <v>88.133475166061856</v>
      </c>
    </row>
    <row r="11" spans="2:10" ht="30" customHeight="1" x14ac:dyDescent="0.3">
      <c r="B11" s="159" t="s">
        <v>204</v>
      </c>
      <c r="C11" s="160"/>
      <c r="D11" s="161"/>
      <c r="E11" s="107" t="s">
        <v>205</v>
      </c>
      <c r="F11" s="75">
        <v>554.55999999999995</v>
      </c>
      <c r="G11" s="49">
        <v>0</v>
      </c>
      <c r="H11" s="49">
        <v>554.55999999999995</v>
      </c>
      <c r="I11" s="49">
        <f>H11/F11*100</f>
        <v>100</v>
      </c>
    </row>
    <row r="12" spans="2:10" ht="30" customHeight="1" x14ac:dyDescent="0.3">
      <c r="B12" s="153" t="s">
        <v>130</v>
      </c>
      <c r="C12" s="154"/>
      <c r="D12" s="155"/>
      <c r="E12" s="44" t="s">
        <v>203</v>
      </c>
      <c r="F12" s="75">
        <v>554.55999999999995</v>
      </c>
      <c r="G12" s="49">
        <v>0</v>
      </c>
      <c r="H12" s="49">
        <v>554.55999999999995</v>
      </c>
      <c r="I12" s="49">
        <f>H12/F12*100</f>
        <v>100</v>
      </c>
    </row>
    <row r="13" spans="2:10" ht="30" customHeight="1" x14ac:dyDescent="0.3">
      <c r="B13" s="102"/>
      <c r="C13" s="103">
        <v>32</v>
      </c>
      <c r="D13" s="104"/>
      <c r="E13" s="46" t="s">
        <v>111</v>
      </c>
      <c r="F13" s="75">
        <v>554.55999999999995</v>
      </c>
      <c r="G13" s="49">
        <v>0</v>
      </c>
      <c r="H13" s="49">
        <v>554.55999999999995</v>
      </c>
      <c r="I13" s="49">
        <v>100</v>
      </c>
    </row>
    <row r="14" spans="2:10" ht="30" customHeight="1" x14ac:dyDescent="0.3">
      <c r="B14" s="57"/>
      <c r="C14" s="58"/>
      <c r="D14" s="59">
        <v>3238</v>
      </c>
      <c r="E14" s="79" t="s">
        <v>214</v>
      </c>
      <c r="F14" s="76">
        <v>0</v>
      </c>
      <c r="G14" s="50">
        <v>0</v>
      </c>
      <c r="H14" s="50">
        <v>554.55999999999995</v>
      </c>
      <c r="I14" s="50">
        <v>0</v>
      </c>
    </row>
    <row r="15" spans="2:10" ht="13.2" customHeight="1" x14ac:dyDescent="0.3">
      <c r="B15" s="105"/>
      <c r="C15" s="106"/>
      <c r="D15" s="107"/>
      <c r="E15" s="107"/>
      <c r="F15" s="75"/>
      <c r="G15" s="49"/>
      <c r="H15" s="49"/>
      <c r="I15" s="49"/>
    </row>
    <row r="16" spans="2:10" ht="30" customHeight="1" x14ac:dyDescent="0.3">
      <c r="B16" s="159" t="s">
        <v>153</v>
      </c>
      <c r="C16" s="160"/>
      <c r="D16" s="161"/>
      <c r="E16" s="107" t="s">
        <v>154</v>
      </c>
      <c r="F16" s="75">
        <v>729.98</v>
      </c>
      <c r="G16" s="49">
        <v>0</v>
      </c>
      <c r="H16" s="49">
        <v>729.96</v>
      </c>
      <c r="I16" s="49">
        <f>H16/F16*100</f>
        <v>99.997260198909572</v>
      </c>
    </row>
    <row r="17" spans="2:9" ht="30" customHeight="1" x14ac:dyDescent="0.3">
      <c r="B17" s="153" t="s">
        <v>128</v>
      </c>
      <c r="C17" s="154"/>
      <c r="D17" s="155"/>
      <c r="E17" s="44" t="s">
        <v>121</v>
      </c>
      <c r="F17" s="75">
        <v>729.98</v>
      </c>
      <c r="G17" s="49">
        <v>0</v>
      </c>
      <c r="H17" s="49">
        <v>729.96</v>
      </c>
      <c r="I17" s="49">
        <f t="shared" ref="I17:I18" si="0">H17/F17*100</f>
        <v>99.997260198909572</v>
      </c>
    </row>
    <row r="18" spans="2:9" ht="30" customHeight="1" x14ac:dyDescent="0.3">
      <c r="B18" s="102"/>
      <c r="C18" s="103">
        <v>32</v>
      </c>
      <c r="D18" s="104"/>
      <c r="E18" s="46" t="s">
        <v>111</v>
      </c>
      <c r="F18" s="75">
        <v>729.98</v>
      </c>
      <c r="G18" s="49">
        <v>0</v>
      </c>
      <c r="H18" s="49">
        <v>729.96</v>
      </c>
      <c r="I18" s="49">
        <f t="shared" si="0"/>
        <v>99.997260198909572</v>
      </c>
    </row>
    <row r="19" spans="2:9" ht="24" customHeight="1" x14ac:dyDescent="0.3">
      <c r="B19" s="57"/>
      <c r="C19" s="58"/>
      <c r="D19" s="59">
        <v>3237</v>
      </c>
      <c r="E19" s="47" t="s">
        <v>155</v>
      </c>
      <c r="F19" s="76">
        <v>0</v>
      </c>
      <c r="G19" s="50">
        <v>0</v>
      </c>
      <c r="H19" s="50">
        <v>729.96</v>
      </c>
      <c r="I19" s="50">
        <v>0</v>
      </c>
    </row>
    <row r="20" spans="2:9" ht="13.8" customHeight="1" x14ac:dyDescent="0.3">
      <c r="B20" s="57"/>
      <c r="C20" s="58"/>
      <c r="D20" s="59"/>
      <c r="E20" s="47"/>
      <c r="F20" s="76"/>
      <c r="G20" s="50"/>
      <c r="H20" s="50"/>
      <c r="I20" s="50"/>
    </row>
    <row r="21" spans="2:9" ht="28.8" customHeight="1" x14ac:dyDescent="0.3">
      <c r="B21" s="159" t="s">
        <v>157</v>
      </c>
      <c r="C21" s="160"/>
      <c r="D21" s="161"/>
      <c r="E21" s="46" t="s">
        <v>158</v>
      </c>
      <c r="F21" s="75">
        <v>5800</v>
      </c>
      <c r="G21" s="49">
        <v>0</v>
      </c>
      <c r="H21" s="49">
        <v>5766.44</v>
      </c>
      <c r="I21" s="49">
        <f>H21/F21*100</f>
        <v>99.421379310344832</v>
      </c>
    </row>
    <row r="22" spans="2:9" ht="31.8" customHeight="1" x14ac:dyDescent="0.3">
      <c r="B22" s="153" t="s">
        <v>156</v>
      </c>
      <c r="C22" s="154"/>
      <c r="D22" s="155"/>
      <c r="E22" s="44" t="s">
        <v>159</v>
      </c>
      <c r="F22" s="75">
        <v>5800</v>
      </c>
      <c r="G22" s="49">
        <v>0</v>
      </c>
      <c r="H22" s="49">
        <v>5766.44</v>
      </c>
      <c r="I22" s="49">
        <f>H22/F22*100</f>
        <v>99.421379310344832</v>
      </c>
    </row>
    <row r="23" spans="2:9" ht="30.6" customHeight="1" x14ac:dyDescent="0.3">
      <c r="B23" s="102"/>
      <c r="C23" s="103">
        <v>42</v>
      </c>
      <c r="D23" s="104"/>
      <c r="E23" s="44" t="s">
        <v>160</v>
      </c>
      <c r="F23" s="75">
        <v>5800</v>
      </c>
      <c r="G23" s="49">
        <v>0</v>
      </c>
      <c r="H23" s="49">
        <v>5766.44</v>
      </c>
      <c r="I23" s="49">
        <f>H23/F23*100</f>
        <v>99.421379310344832</v>
      </c>
    </row>
    <row r="24" spans="2:9" ht="31.8" customHeight="1" x14ac:dyDescent="0.3">
      <c r="B24" s="57"/>
      <c r="C24" s="58"/>
      <c r="D24" s="59">
        <v>4241</v>
      </c>
      <c r="E24" s="19" t="s">
        <v>103</v>
      </c>
      <c r="F24" s="76">
        <v>0</v>
      </c>
      <c r="G24" s="50">
        <v>0</v>
      </c>
      <c r="H24" s="50">
        <v>0</v>
      </c>
      <c r="I24" s="50">
        <v>0</v>
      </c>
    </row>
    <row r="25" spans="2:9" ht="18.600000000000001" customHeight="1" x14ac:dyDescent="0.3">
      <c r="B25" s="57"/>
      <c r="C25" s="58" t="s">
        <v>52</v>
      </c>
      <c r="D25" s="59" t="s">
        <v>52</v>
      </c>
      <c r="E25" s="6" t="s">
        <v>52</v>
      </c>
      <c r="F25" s="76" t="s">
        <v>52</v>
      </c>
      <c r="G25" s="50" t="s">
        <v>52</v>
      </c>
      <c r="H25" s="50" t="s">
        <v>52</v>
      </c>
      <c r="I25" s="50" t="s">
        <v>52</v>
      </c>
    </row>
    <row r="26" spans="2:9" ht="25.8" customHeight="1" x14ac:dyDescent="0.3">
      <c r="B26" s="153" t="s">
        <v>162</v>
      </c>
      <c r="C26" s="154"/>
      <c r="D26" s="155"/>
      <c r="E26" s="14" t="s">
        <v>161</v>
      </c>
      <c r="F26" s="75">
        <v>160</v>
      </c>
      <c r="G26" s="49">
        <v>0</v>
      </c>
      <c r="H26" s="49">
        <v>160</v>
      </c>
      <c r="I26" s="49">
        <v>100</v>
      </c>
    </row>
    <row r="27" spans="2:9" ht="13.8" customHeight="1" x14ac:dyDescent="0.3">
      <c r="B27" s="153" t="s">
        <v>129</v>
      </c>
      <c r="C27" s="154"/>
      <c r="D27" s="155"/>
      <c r="E27" s="44" t="s">
        <v>165</v>
      </c>
      <c r="F27" s="75">
        <v>160</v>
      </c>
      <c r="G27" s="49">
        <v>0</v>
      </c>
      <c r="H27" s="49">
        <v>160</v>
      </c>
      <c r="I27" s="49">
        <v>100</v>
      </c>
    </row>
    <row r="28" spans="2:9" x14ac:dyDescent="0.3">
      <c r="B28" s="102"/>
      <c r="C28" s="103">
        <v>32</v>
      </c>
      <c r="D28" s="104"/>
      <c r="E28" s="46" t="s">
        <v>112</v>
      </c>
      <c r="F28" s="75">
        <v>160</v>
      </c>
      <c r="G28" s="49">
        <v>0</v>
      </c>
      <c r="H28" s="49">
        <v>160</v>
      </c>
      <c r="I28" s="49">
        <v>100</v>
      </c>
    </row>
    <row r="29" spans="2:9" x14ac:dyDescent="0.3">
      <c r="B29" s="57"/>
      <c r="C29" s="58"/>
      <c r="D29" s="59">
        <v>3299</v>
      </c>
      <c r="E29" s="47" t="s">
        <v>125</v>
      </c>
      <c r="F29" s="76">
        <v>0</v>
      </c>
      <c r="G29" s="50">
        <v>0</v>
      </c>
      <c r="H29" s="50">
        <v>160</v>
      </c>
      <c r="I29" s="50">
        <v>0</v>
      </c>
    </row>
    <row r="30" spans="2:9" x14ac:dyDescent="0.3">
      <c r="B30" s="57"/>
      <c r="C30" s="58" t="s">
        <v>52</v>
      </c>
      <c r="D30" s="59" t="s">
        <v>52</v>
      </c>
      <c r="E30" s="47" t="s">
        <v>52</v>
      </c>
      <c r="F30" s="76" t="s">
        <v>52</v>
      </c>
      <c r="G30" s="50" t="s">
        <v>52</v>
      </c>
      <c r="H30" s="50" t="s">
        <v>52</v>
      </c>
      <c r="I30" s="50" t="s">
        <v>52</v>
      </c>
    </row>
    <row r="31" spans="2:9" ht="25.8" customHeight="1" x14ac:dyDescent="0.3">
      <c r="B31" s="153" t="s">
        <v>175</v>
      </c>
      <c r="C31" s="154"/>
      <c r="D31" s="155"/>
      <c r="E31" s="46" t="s">
        <v>176</v>
      </c>
      <c r="F31" s="75">
        <v>30527.41</v>
      </c>
      <c r="G31" s="49">
        <v>0</v>
      </c>
      <c r="H31" s="49">
        <f>H32+H44+H56</f>
        <v>24714.23</v>
      </c>
      <c r="I31" s="49">
        <f>H31/F31*100</f>
        <v>80.957506712819722</v>
      </c>
    </row>
    <row r="32" spans="2:9" ht="25.8" customHeight="1" x14ac:dyDescent="0.3">
      <c r="B32" s="153" t="s">
        <v>156</v>
      </c>
      <c r="C32" s="154"/>
      <c r="D32" s="155"/>
      <c r="E32" s="46" t="s">
        <v>159</v>
      </c>
      <c r="F32" s="75">
        <f>F33+F38</f>
        <v>4194.96</v>
      </c>
      <c r="G32" s="49">
        <v>0</v>
      </c>
      <c r="H32" s="49">
        <f>H33+H41</f>
        <v>3322.99</v>
      </c>
      <c r="I32" s="49">
        <f>H32/F32*100</f>
        <v>79.213866163205353</v>
      </c>
    </row>
    <row r="33" spans="2:9" ht="16.2" customHeight="1" x14ac:dyDescent="0.3">
      <c r="B33" s="57"/>
      <c r="C33" s="103">
        <v>32</v>
      </c>
      <c r="D33" s="104"/>
      <c r="E33" s="46" t="s">
        <v>177</v>
      </c>
      <c r="F33" s="75">
        <v>3001.53</v>
      </c>
      <c r="G33" s="49">
        <v>0</v>
      </c>
      <c r="H33" s="49">
        <f>H34+H35+H36+H37</f>
        <v>2302.9899999999998</v>
      </c>
      <c r="I33" s="49">
        <f>H33/F33*100</f>
        <v>76.727202460078686</v>
      </c>
    </row>
    <row r="34" spans="2:9" ht="16.2" customHeight="1" x14ac:dyDescent="0.3">
      <c r="B34" s="57"/>
      <c r="C34" s="58"/>
      <c r="D34" s="59">
        <v>3211</v>
      </c>
      <c r="E34" s="47" t="s">
        <v>67</v>
      </c>
      <c r="F34" s="76">
        <v>0</v>
      </c>
      <c r="G34" s="50">
        <v>0</v>
      </c>
      <c r="H34" s="50">
        <v>87.91</v>
      </c>
      <c r="I34" s="49">
        <v>0</v>
      </c>
    </row>
    <row r="35" spans="2:9" ht="16.2" customHeight="1" x14ac:dyDescent="0.3">
      <c r="B35" s="57"/>
      <c r="C35" s="58"/>
      <c r="D35" s="59">
        <v>3231</v>
      </c>
      <c r="E35" s="47" t="s">
        <v>116</v>
      </c>
      <c r="F35" s="76">
        <v>0</v>
      </c>
      <c r="G35" s="50">
        <v>0</v>
      </c>
      <c r="H35" s="50">
        <v>45</v>
      </c>
      <c r="I35" s="49">
        <v>0</v>
      </c>
    </row>
    <row r="36" spans="2:9" ht="16.2" customHeight="1" x14ac:dyDescent="0.3">
      <c r="B36" s="57"/>
      <c r="C36" s="58"/>
      <c r="D36" s="59">
        <v>3237</v>
      </c>
      <c r="E36" s="47" t="s">
        <v>212</v>
      </c>
      <c r="F36" s="76">
        <v>0</v>
      </c>
      <c r="G36" s="50">
        <v>0</v>
      </c>
      <c r="H36" s="50">
        <v>1922.58</v>
      </c>
      <c r="I36" s="49">
        <v>0</v>
      </c>
    </row>
    <row r="37" spans="2:9" ht="15" customHeight="1" x14ac:dyDescent="0.3">
      <c r="B37" s="57"/>
      <c r="C37" s="58"/>
      <c r="D37" s="59">
        <v>3299</v>
      </c>
      <c r="E37" s="47" t="s">
        <v>125</v>
      </c>
      <c r="F37" s="76">
        <v>0</v>
      </c>
      <c r="G37" s="50">
        <v>0</v>
      </c>
      <c r="H37" s="50">
        <v>247.5</v>
      </c>
      <c r="I37" s="50">
        <v>0</v>
      </c>
    </row>
    <row r="38" spans="2:9" ht="25.8" customHeight="1" x14ac:dyDescent="0.3">
      <c r="B38" s="102"/>
      <c r="C38" s="103">
        <v>42</v>
      </c>
      <c r="D38" s="104"/>
      <c r="E38" s="46" t="s">
        <v>160</v>
      </c>
      <c r="F38" s="75">
        <v>1193.43</v>
      </c>
      <c r="G38" s="49">
        <v>0</v>
      </c>
      <c r="H38" s="49">
        <v>0</v>
      </c>
      <c r="I38" s="49">
        <f>H38/F38*100</f>
        <v>0</v>
      </c>
    </row>
    <row r="39" spans="2:9" ht="15" customHeight="1" x14ac:dyDescent="0.3">
      <c r="B39" s="57"/>
      <c r="C39" s="58"/>
      <c r="D39" s="59">
        <v>4221</v>
      </c>
      <c r="E39" s="47" t="s">
        <v>178</v>
      </c>
      <c r="F39" s="76">
        <v>0</v>
      </c>
      <c r="G39" s="50">
        <v>0</v>
      </c>
      <c r="H39" s="50">
        <v>0</v>
      </c>
      <c r="I39" s="50">
        <v>0</v>
      </c>
    </row>
    <row r="40" spans="2:9" ht="15" customHeight="1" x14ac:dyDescent="0.3">
      <c r="B40" s="57"/>
      <c r="C40" s="58"/>
      <c r="D40" s="59">
        <v>4227</v>
      </c>
      <c r="E40" s="47" t="s">
        <v>179</v>
      </c>
      <c r="F40" s="76">
        <v>0</v>
      </c>
      <c r="G40" s="50">
        <v>0</v>
      </c>
      <c r="H40" s="50">
        <v>0</v>
      </c>
      <c r="I40" s="50">
        <v>0</v>
      </c>
    </row>
    <row r="41" spans="2:9" ht="28.8" customHeight="1" x14ac:dyDescent="0.3">
      <c r="B41" s="102"/>
      <c r="C41" s="103">
        <v>45</v>
      </c>
      <c r="D41" s="104"/>
      <c r="E41" s="46" t="s">
        <v>206</v>
      </c>
      <c r="F41" s="75">
        <v>0</v>
      </c>
      <c r="G41" s="49">
        <v>0</v>
      </c>
      <c r="H41" s="49">
        <v>1020</v>
      </c>
      <c r="I41" s="49">
        <v>0</v>
      </c>
    </row>
    <row r="42" spans="2:9" ht="15" customHeight="1" x14ac:dyDescent="0.3">
      <c r="B42" s="57"/>
      <c r="C42" s="58"/>
      <c r="D42" s="59">
        <v>4511</v>
      </c>
      <c r="E42" s="47" t="s">
        <v>207</v>
      </c>
      <c r="F42" s="76">
        <v>0</v>
      </c>
      <c r="G42" s="50">
        <v>0</v>
      </c>
      <c r="H42" s="50">
        <v>1020</v>
      </c>
      <c r="I42" s="50">
        <v>0</v>
      </c>
    </row>
    <row r="43" spans="2:9" ht="15" customHeight="1" x14ac:dyDescent="0.3">
      <c r="B43" s="102"/>
      <c r="C43" s="103"/>
      <c r="D43" s="104" t="s">
        <v>52</v>
      </c>
      <c r="E43" s="46"/>
      <c r="F43" s="75"/>
      <c r="G43" s="50"/>
      <c r="H43" s="50"/>
      <c r="I43" s="50"/>
    </row>
    <row r="44" spans="2:9" ht="26.4" customHeight="1" x14ac:dyDescent="0.3">
      <c r="B44" s="153" t="s">
        <v>163</v>
      </c>
      <c r="C44" s="154"/>
      <c r="D44" s="155"/>
      <c r="E44" s="46" t="s">
        <v>164</v>
      </c>
      <c r="F44" s="75">
        <f>F45+F50</f>
        <v>23771.61</v>
      </c>
      <c r="G44" s="49">
        <v>0</v>
      </c>
      <c r="H44" s="49">
        <f>H45+H53</f>
        <v>18830.400000000001</v>
      </c>
      <c r="I44" s="49">
        <f>H44/F44*100</f>
        <v>79.213818500303518</v>
      </c>
    </row>
    <row r="45" spans="2:9" x14ac:dyDescent="0.3">
      <c r="B45" s="102"/>
      <c r="C45" s="103">
        <v>32</v>
      </c>
      <c r="D45" s="59"/>
      <c r="E45" s="46" t="s">
        <v>112</v>
      </c>
      <c r="F45" s="75">
        <v>17008.740000000002</v>
      </c>
      <c r="G45" s="49">
        <v>0</v>
      </c>
      <c r="H45" s="49">
        <f>H46+H47+H48+H49</f>
        <v>13050.4</v>
      </c>
      <c r="I45" s="49">
        <f>H45/F45*100</f>
        <v>76.727611804284152</v>
      </c>
    </row>
    <row r="46" spans="2:9" x14ac:dyDescent="0.3">
      <c r="B46" s="102"/>
      <c r="C46" s="58"/>
      <c r="D46" s="59">
        <v>3211</v>
      </c>
      <c r="E46" s="47" t="s">
        <v>67</v>
      </c>
      <c r="F46" s="76">
        <v>0</v>
      </c>
      <c r="G46" s="50">
        <v>0</v>
      </c>
      <c r="H46" s="50">
        <v>498.32</v>
      </c>
      <c r="I46" s="50">
        <v>0</v>
      </c>
    </row>
    <row r="47" spans="2:9" x14ac:dyDescent="0.3">
      <c r="B47" s="102"/>
      <c r="C47" s="58"/>
      <c r="D47" s="59">
        <v>3231</v>
      </c>
      <c r="E47" s="47" t="s">
        <v>116</v>
      </c>
      <c r="F47" s="76">
        <v>0</v>
      </c>
      <c r="G47" s="50">
        <v>0</v>
      </c>
      <c r="H47" s="50">
        <v>255</v>
      </c>
      <c r="I47" s="50">
        <v>0</v>
      </c>
    </row>
    <row r="48" spans="2:9" x14ac:dyDescent="0.3">
      <c r="B48" s="102"/>
      <c r="C48" s="58"/>
      <c r="D48" s="59">
        <v>3237</v>
      </c>
      <c r="E48" s="47" t="s">
        <v>210</v>
      </c>
      <c r="F48" s="76">
        <v>0</v>
      </c>
      <c r="G48" s="50">
        <v>0</v>
      </c>
      <c r="H48" s="50">
        <v>10894.58</v>
      </c>
      <c r="I48" s="50">
        <v>0</v>
      </c>
    </row>
    <row r="49" spans="2:9" x14ac:dyDescent="0.3">
      <c r="B49" s="102"/>
      <c r="C49" s="58"/>
      <c r="D49" s="59">
        <v>3299</v>
      </c>
      <c r="E49" s="47" t="s">
        <v>125</v>
      </c>
      <c r="F49" s="76">
        <v>0</v>
      </c>
      <c r="G49" s="50">
        <v>0</v>
      </c>
      <c r="H49" s="50">
        <v>1402.5</v>
      </c>
      <c r="I49" s="50">
        <v>0</v>
      </c>
    </row>
    <row r="50" spans="2:9" ht="26.4" x14ac:dyDescent="0.3">
      <c r="B50" s="102"/>
      <c r="C50" s="103">
        <v>42</v>
      </c>
      <c r="D50" s="104" t="s">
        <v>52</v>
      </c>
      <c r="E50" s="46" t="s">
        <v>160</v>
      </c>
      <c r="F50" s="75">
        <v>6762.87</v>
      </c>
      <c r="G50" s="49">
        <v>0</v>
      </c>
      <c r="H50" s="49">
        <v>0</v>
      </c>
      <c r="I50" s="49">
        <v>0</v>
      </c>
    </row>
    <row r="51" spans="2:9" x14ac:dyDescent="0.3">
      <c r="B51" s="57"/>
      <c r="C51" s="58" t="s">
        <v>52</v>
      </c>
      <c r="D51" s="59">
        <v>4221</v>
      </c>
      <c r="E51" s="47" t="s">
        <v>178</v>
      </c>
      <c r="F51" s="76">
        <v>0</v>
      </c>
      <c r="G51" s="50">
        <v>0</v>
      </c>
      <c r="H51" s="50">
        <v>0</v>
      </c>
      <c r="I51" s="50">
        <v>0</v>
      </c>
    </row>
    <row r="52" spans="2:9" x14ac:dyDescent="0.3">
      <c r="B52" s="57"/>
      <c r="C52" s="58"/>
      <c r="D52" s="59">
        <v>4227</v>
      </c>
      <c r="E52" s="47" t="s">
        <v>179</v>
      </c>
      <c r="F52" s="76">
        <v>0</v>
      </c>
      <c r="G52" s="50">
        <v>0</v>
      </c>
      <c r="H52" s="50">
        <v>0</v>
      </c>
      <c r="I52" s="50">
        <v>0</v>
      </c>
    </row>
    <row r="53" spans="2:9" ht="26.4" x14ac:dyDescent="0.3">
      <c r="B53" s="102"/>
      <c r="C53" s="103">
        <v>45</v>
      </c>
      <c r="D53" s="104"/>
      <c r="E53" s="46" t="s">
        <v>206</v>
      </c>
      <c r="F53" s="75">
        <v>0</v>
      </c>
      <c r="G53" s="49">
        <v>0</v>
      </c>
      <c r="H53" s="49">
        <v>5780</v>
      </c>
      <c r="I53" s="49">
        <v>0</v>
      </c>
    </row>
    <row r="54" spans="2:9" x14ac:dyDescent="0.3">
      <c r="B54" s="57"/>
      <c r="C54" s="58"/>
      <c r="D54" s="59">
        <v>4511</v>
      </c>
      <c r="E54" s="47" t="s">
        <v>207</v>
      </c>
      <c r="F54" s="76">
        <v>0</v>
      </c>
      <c r="G54" s="50">
        <v>0</v>
      </c>
      <c r="H54" s="50">
        <v>5780</v>
      </c>
      <c r="I54" s="50">
        <v>0</v>
      </c>
    </row>
    <row r="55" spans="2:9" x14ac:dyDescent="0.3">
      <c r="B55" s="57"/>
      <c r="C55" s="58"/>
      <c r="D55" s="59"/>
      <c r="E55" s="47"/>
      <c r="F55" s="76"/>
      <c r="G55" s="50"/>
      <c r="H55" s="50"/>
      <c r="I55" s="50"/>
    </row>
    <row r="56" spans="2:9" x14ac:dyDescent="0.3">
      <c r="B56" s="153" t="s">
        <v>208</v>
      </c>
      <c r="C56" s="154"/>
      <c r="D56" s="155"/>
      <c r="E56" s="46" t="s">
        <v>209</v>
      </c>
      <c r="F56" s="75">
        <v>2218.75</v>
      </c>
      <c r="G56" s="49">
        <v>0</v>
      </c>
      <c r="H56" s="49">
        <f>H57+H61</f>
        <v>2560.84</v>
      </c>
      <c r="I56" s="49">
        <f>H56/F56*100</f>
        <v>115.41814084507043</v>
      </c>
    </row>
    <row r="57" spans="2:9" x14ac:dyDescent="0.3">
      <c r="B57" s="102"/>
      <c r="C57" s="103">
        <v>32</v>
      </c>
      <c r="D57" s="104"/>
      <c r="E57" s="46" t="s">
        <v>112</v>
      </c>
      <c r="F57" s="75">
        <v>2218.75</v>
      </c>
      <c r="G57" s="49">
        <v>0</v>
      </c>
      <c r="H57" s="49">
        <f>H58+H59+H60</f>
        <v>342.09000000000003</v>
      </c>
      <c r="I57" s="49">
        <f>H57/F57*100</f>
        <v>15.418140845070424</v>
      </c>
    </row>
    <row r="58" spans="2:9" ht="26.4" x14ac:dyDescent="0.3">
      <c r="B58" s="102"/>
      <c r="C58" s="58"/>
      <c r="D58" s="59">
        <v>3224</v>
      </c>
      <c r="E58" s="47" t="s">
        <v>75</v>
      </c>
      <c r="F58" s="75">
        <v>0</v>
      </c>
      <c r="G58" s="49">
        <v>0</v>
      </c>
      <c r="H58" s="49">
        <v>126.8</v>
      </c>
      <c r="I58" s="49">
        <v>0</v>
      </c>
    </row>
    <row r="59" spans="2:9" x14ac:dyDescent="0.3">
      <c r="B59" s="102"/>
      <c r="C59" s="58"/>
      <c r="D59" s="59">
        <v>3239</v>
      </c>
      <c r="E59" s="47" t="s">
        <v>211</v>
      </c>
      <c r="F59" s="75">
        <v>0</v>
      </c>
      <c r="G59" s="49">
        <v>0</v>
      </c>
      <c r="H59" s="49">
        <v>60.29</v>
      </c>
      <c r="I59" s="49">
        <v>0</v>
      </c>
    </row>
    <row r="60" spans="2:9" x14ac:dyDescent="0.3">
      <c r="B60" s="102"/>
      <c r="C60" s="103"/>
      <c r="D60" s="59">
        <v>3299</v>
      </c>
      <c r="E60" s="47" t="s">
        <v>125</v>
      </c>
      <c r="F60" s="76">
        <v>0</v>
      </c>
      <c r="G60" s="50">
        <v>0</v>
      </c>
      <c r="H60" s="50">
        <v>155</v>
      </c>
      <c r="I60" s="50">
        <v>0</v>
      </c>
    </row>
    <row r="61" spans="2:9" ht="26.4" x14ac:dyDescent="0.3">
      <c r="B61" s="57"/>
      <c r="C61" s="103">
        <v>45</v>
      </c>
      <c r="D61" s="59"/>
      <c r="E61" s="46" t="s">
        <v>206</v>
      </c>
      <c r="F61" s="75">
        <v>0</v>
      </c>
      <c r="G61" s="49">
        <v>0</v>
      </c>
      <c r="H61" s="49">
        <v>2218.75</v>
      </c>
      <c r="I61" s="49">
        <v>0</v>
      </c>
    </row>
    <row r="62" spans="2:9" x14ac:dyDescent="0.3">
      <c r="B62" s="57"/>
      <c r="C62" s="58"/>
      <c r="D62" s="59">
        <v>4511</v>
      </c>
      <c r="E62" s="47" t="s">
        <v>207</v>
      </c>
      <c r="F62" s="76">
        <v>0</v>
      </c>
      <c r="G62" s="50">
        <v>0</v>
      </c>
      <c r="H62" s="50">
        <v>2218.75</v>
      </c>
      <c r="I62" s="50">
        <v>0</v>
      </c>
    </row>
    <row r="63" spans="2:9" x14ac:dyDescent="0.3">
      <c r="B63" s="102"/>
      <c r="C63" s="103"/>
      <c r="D63" s="104"/>
      <c r="E63" s="47"/>
      <c r="F63" s="163"/>
      <c r="G63" s="50"/>
      <c r="H63" s="50"/>
      <c r="I63" s="50"/>
    </row>
    <row r="64" spans="2:9" x14ac:dyDescent="0.3">
      <c r="B64" s="153" t="s">
        <v>227</v>
      </c>
      <c r="C64" s="154"/>
      <c r="D64" s="155"/>
      <c r="E64" s="46" t="s">
        <v>228</v>
      </c>
      <c r="F64" s="75">
        <v>28</v>
      </c>
      <c r="G64" s="49">
        <v>0</v>
      </c>
      <c r="H64" s="49">
        <v>28</v>
      </c>
      <c r="I64" s="49">
        <v>100</v>
      </c>
    </row>
    <row r="65" spans="2:9" x14ac:dyDescent="0.3">
      <c r="B65" s="153" t="s">
        <v>229</v>
      </c>
      <c r="C65" s="154"/>
      <c r="D65" s="155"/>
      <c r="E65" s="46" t="s">
        <v>230</v>
      </c>
      <c r="F65" s="75">
        <v>28</v>
      </c>
      <c r="G65" s="49">
        <v>0</v>
      </c>
      <c r="H65" s="49">
        <v>28</v>
      </c>
      <c r="I65" s="49">
        <v>100</v>
      </c>
    </row>
    <row r="66" spans="2:9" x14ac:dyDescent="0.3">
      <c r="B66" s="102"/>
      <c r="C66" s="103">
        <v>32</v>
      </c>
      <c r="D66" s="104"/>
      <c r="E66" s="47" t="s">
        <v>112</v>
      </c>
      <c r="F66" s="76">
        <v>28</v>
      </c>
      <c r="G66" s="50">
        <v>0</v>
      </c>
      <c r="H66" s="50">
        <v>28</v>
      </c>
      <c r="I66" s="50">
        <v>100</v>
      </c>
    </row>
    <row r="67" spans="2:9" x14ac:dyDescent="0.3">
      <c r="B67" s="102"/>
      <c r="C67" s="103"/>
      <c r="D67" s="59">
        <v>3222</v>
      </c>
      <c r="E67" s="47" t="s">
        <v>73</v>
      </c>
      <c r="F67" s="76">
        <v>0</v>
      </c>
      <c r="G67" s="50">
        <v>0</v>
      </c>
      <c r="H67" s="50">
        <v>0</v>
      </c>
      <c r="I67" s="50">
        <v>0</v>
      </c>
    </row>
    <row r="68" spans="2:9" x14ac:dyDescent="0.3">
      <c r="B68" s="102"/>
      <c r="C68" s="103"/>
      <c r="D68" s="104"/>
      <c r="E68" s="47"/>
      <c r="F68" s="163"/>
      <c r="G68" s="50"/>
      <c r="H68" s="50"/>
      <c r="I68" s="50"/>
    </row>
    <row r="69" spans="2:9" ht="30.6" customHeight="1" x14ac:dyDescent="0.3">
      <c r="B69" s="153" t="s">
        <v>166</v>
      </c>
      <c r="C69" s="154"/>
      <c r="D69" s="155"/>
      <c r="E69" s="46" t="s">
        <v>167</v>
      </c>
      <c r="F69" s="75">
        <f>F70</f>
        <v>14124.6</v>
      </c>
      <c r="G69" s="49">
        <v>0</v>
      </c>
      <c r="H69" s="49">
        <v>13773.41</v>
      </c>
      <c r="I69" s="49">
        <f>H69/F69*100</f>
        <v>97.51362870452968</v>
      </c>
    </row>
    <row r="70" spans="2:9" x14ac:dyDescent="0.3">
      <c r="B70" s="153" t="s">
        <v>156</v>
      </c>
      <c r="C70" s="154"/>
      <c r="D70" s="155"/>
      <c r="E70" s="46" t="s">
        <v>159</v>
      </c>
      <c r="F70" s="75">
        <v>14124.6</v>
      </c>
      <c r="G70" s="49">
        <v>0</v>
      </c>
      <c r="H70" s="49">
        <v>13773.41</v>
      </c>
      <c r="I70" s="49">
        <f>H70/F70*100</f>
        <v>97.51362870452968</v>
      </c>
    </row>
    <row r="71" spans="2:9" x14ac:dyDescent="0.3">
      <c r="B71" s="102"/>
      <c r="C71" s="103">
        <v>32</v>
      </c>
      <c r="D71" s="104"/>
      <c r="E71" s="47" t="s">
        <v>112</v>
      </c>
      <c r="F71" s="76">
        <v>14124.6</v>
      </c>
      <c r="G71" s="50">
        <v>0</v>
      </c>
      <c r="H71" s="50">
        <v>13773.41</v>
      </c>
      <c r="I71" s="50">
        <f>H71/F71*100</f>
        <v>97.51362870452968</v>
      </c>
    </row>
    <row r="72" spans="2:9" x14ac:dyDescent="0.3">
      <c r="B72" s="102"/>
      <c r="C72" s="103"/>
      <c r="D72" s="59">
        <v>3222</v>
      </c>
      <c r="E72" s="47" t="s">
        <v>73</v>
      </c>
      <c r="F72" s="76">
        <v>0</v>
      </c>
      <c r="G72" s="50">
        <v>0</v>
      </c>
      <c r="H72" s="50">
        <v>13773.41</v>
      </c>
      <c r="I72" s="50">
        <v>0</v>
      </c>
    </row>
    <row r="73" spans="2:9" x14ac:dyDescent="0.3">
      <c r="B73" s="102"/>
      <c r="C73" s="103"/>
      <c r="D73" s="104"/>
      <c r="E73" s="46"/>
      <c r="F73" s="76"/>
      <c r="G73" s="50"/>
      <c r="H73" s="50"/>
      <c r="I73" s="50"/>
    </row>
    <row r="74" spans="2:9" ht="26.4" customHeight="1" x14ac:dyDescent="0.3">
      <c r="B74" s="153" t="s">
        <v>166</v>
      </c>
      <c r="C74" s="154"/>
      <c r="D74" s="155"/>
      <c r="E74" s="46" t="s">
        <v>168</v>
      </c>
      <c r="F74" s="75">
        <f>F75</f>
        <v>138.58000000000001</v>
      </c>
      <c r="G74" s="49">
        <v>0</v>
      </c>
      <c r="H74" s="49">
        <v>138.58000000000001</v>
      </c>
      <c r="I74" s="49">
        <f>H74/F74*100</f>
        <v>100</v>
      </c>
    </row>
    <row r="75" spans="2:9" ht="14.4" customHeight="1" x14ac:dyDescent="0.3">
      <c r="B75" s="153" t="s">
        <v>156</v>
      </c>
      <c r="C75" s="154"/>
      <c r="D75" s="155"/>
      <c r="E75" s="46" t="s">
        <v>159</v>
      </c>
      <c r="F75" s="75">
        <v>138.58000000000001</v>
      </c>
      <c r="G75" s="49">
        <v>0</v>
      </c>
      <c r="H75" s="49">
        <v>138.58000000000001</v>
      </c>
      <c r="I75" s="49">
        <f>H75/F75*100</f>
        <v>100</v>
      </c>
    </row>
    <row r="76" spans="2:9" ht="14.4" customHeight="1" x14ac:dyDescent="0.3">
      <c r="B76" s="102"/>
      <c r="C76" s="103">
        <v>38</v>
      </c>
      <c r="D76" s="104"/>
      <c r="E76" s="46" t="s">
        <v>180</v>
      </c>
      <c r="F76" s="75">
        <v>138.58000000000001</v>
      </c>
      <c r="G76" s="49">
        <v>0</v>
      </c>
      <c r="H76" s="49">
        <v>138.58000000000001</v>
      </c>
      <c r="I76" s="49">
        <f>H76/F76*100</f>
        <v>100</v>
      </c>
    </row>
    <row r="77" spans="2:9" ht="14.4" customHeight="1" x14ac:dyDescent="0.3">
      <c r="B77" s="57"/>
      <c r="C77" s="91" t="s">
        <v>52</v>
      </c>
      <c r="D77" s="59">
        <v>3812</v>
      </c>
      <c r="E77" s="47" t="s">
        <v>181</v>
      </c>
      <c r="F77" s="76">
        <v>0</v>
      </c>
      <c r="G77" s="50">
        <v>0</v>
      </c>
      <c r="H77" s="50">
        <v>138.58000000000001</v>
      </c>
      <c r="I77" s="50">
        <v>0</v>
      </c>
    </row>
    <row r="78" spans="2:9" ht="14.4" customHeight="1" x14ac:dyDescent="0.3">
      <c r="B78" s="102"/>
      <c r="C78" s="103"/>
      <c r="D78" s="104"/>
      <c r="E78" s="46"/>
      <c r="F78" s="76"/>
      <c r="G78" s="50"/>
      <c r="H78" s="50" t="s">
        <v>52</v>
      </c>
      <c r="I78" s="50"/>
    </row>
    <row r="79" spans="2:9" ht="26.4" customHeight="1" x14ac:dyDescent="0.3">
      <c r="B79" s="153" t="s">
        <v>119</v>
      </c>
      <c r="C79" s="154"/>
      <c r="D79" s="155"/>
      <c r="E79" s="46" t="s">
        <v>169</v>
      </c>
      <c r="F79" s="75">
        <v>167.41</v>
      </c>
      <c r="G79" s="49">
        <f>G80</f>
        <v>0</v>
      </c>
      <c r="H79" s="49">
        <v>167.41</v>
      </c>
      <c r="I79" s="49">
        <v>100</v>
      </c>
    </row>
    <row r="80" spans="2:9" ht="28.8" customHeight="1" x14ac:dyDescent="0.3">
      <c r="B80" s="153" t="s">
        <v>156</v>
      </c>
      <c r="C80" s="154"/>
      <c r="D80" s="155"/>
      <c r="E80" s="46" t="s">
        <v>159</v>
      </c>
      <c r="F80" s="75">
        <v>167.41</v>
      </c>
      <c r="G80" s="49">
        <v>0</v>
      </c>
      <c r="H80" s="49">
        <v>167.41</v>
      </c>
      <c r="I80" s="49">
        <v>100</v>
      </c>
    </row>
    <row r="81" spans="2:9" x14ac:dyDescent="0.3">
      <c r="B81" s="102"/>
      <c r="C81" s="103">
        <v>32</v>
      </c>
      <c r="D81" s="104"/>
      <c r="E81" s="46" t="s">
        <v>112</v>
      </c>
      <c r="F81" s="75">
        <v>167.41</v>
      </c>
      <c r="G81" s="49">
        <v>0</v>
      </c>
      <c r="H81" s="49">
        <v>167.41</v>
      </c>
      <c r="I81" s="49">
        <f>H81/F81*100</f>
        <v>100</v>
      </c>
    </row>
    <row r="82" spans="2:9" x14ac:dyDescent="0.3">
      <c r="B82" s="57"/>
      <c r="C82" s="58"/>
      <c r="D82" s="59">
        <v>3211</v>
      </c>
      <c r="E82" s="47" t="s">
        <v>115</v>
      </c>
      <c r="F82" s="76">
        <v>0</v>
      </c>
      <c r="G82" s="50">
        <v>0</v>
      </c>
      <c r="H82" s="50">
        <v>4.45</v>
      </c>
      <c r="I82" s="50">
        <v>0</v>
      </c>
    </row>
    <row r="83" spans="2:9" x14ac:dyDescent="0.3">
      <c r="B83" s="57"/>
      <c r="C83" s="58"/>
      <c r="D83" s="59">
        <v>3213</v>
      </c>
      <c r="E83" s="47" t="s">
        <v>182</v>
      </c>
      <c r="F83" s="76">
        <v>0</v>
      </c>
      <c r="G83" s="50">
        <v>0</v>
      </c>
      <c r="H83" s="50">
        <v>0</v>
      </c>
      <c r="I83" s="50">
        <v>0</v>
      </c>
    </row>
    <row r="84" spans="2:9" x14ac:dyDescent="0.3">
      <c r="B84" s="57"/>
      <c r="C84" s="58"/>
      <c r="D84" s="59">
        <v>3225</v>
      </c>
      <c r="E84" s="47" t="s">
        <v>76</v>
      </c>
      <c r="F84" s="76">
        <v>0</v>
      </c>
      <c r="G84" s="50">
        <v>0</v>
      </c>
      <c r="H84" s="50">
        <v>162.96</v>
      </c>
      <c r="I84" s="50">
        <v>0</v>
      </c>
    </row>
    <row r="85" spans="2:9" x14ac:dyDescent="0.3">
      <c r="B85" s="57"/>
      <c r="C85" s="58"/>
      <c r="D85" s="59" t="s">
        <v>52</v>
      </c>
      <c r="E85" s="47" t="s">
        <v>52</v>
      </c>
      <c r="F85" s="76" t="s">
        <v>52</v>
      </c>
      <c r="G85" s="50" t="s">
        <v>52</v>
      </c>
      <c r="H85" s="50" t="s">
        <v>52</v>
      </c>
      <c r="I85" s="50" t="s">
        <v>52</v>
      </c>
    </row>
    <row r="86" spans="2:9" ht="23.4" customHeight="1" x14ac:dyDescent="0.3">
      <c r="B86" s="156" t="s">
        <v>190</v>
      </c>
      <c r="C86" s="157"/>
      <c r="D86" s="158"/>
      <c r="E86" s="46" t="s">
        <v>191</v>
      </c>
      <c r="F86" s="75">
        <f>F87+F143+F164</f>
        <v>794344.24</v>
      </c>
      <c r="G86" s="49">
        <v>0</v>
      </c>
      <c r="H86" s="49">
        <f>H87+H143+H164</f>
        <v>788458.25999999978</v>
      </c>
      <c r="I86" s="49">
        <f>H86/F86*100</f>
        <v>99.25901395092886</v>
      </c>
    </row>
    <row r="87" spans="2:9" ht="27" customHeight="1" x14ac:dyDescent="0.3">
      <c r="B87" s="153" t="s">
        <v>170</v>
      </c>
      <c r="C87" s="154"/>
      <c r="D87" s="155"/>
      <c r="E87" s="46" t="s">
        <v>117</v>
      </c>
      <c r="F87" s="75">
        <f>F88+F102+F111+F138</f>
        <v>692216.29</v>
      </c>
      <c r="G87" s="49">
        <v>0</v>
      </c>
      <c r="H87" s="49">
        <f>H88+H102+H111+H138</f>
        <v>688611.79999999981</v>
      </c>
      <c r="I87" s="49">
        <f>H87/F87*100</f>
        <v>99.479282696453126</v>
      </c>
    </row>
    <row r="88" spans="2:9" ht="19.2" customHeight="1" x14ac:dyDescent="0.3">
      <c r="B88" s="153" t="s">
        <v>156</v>
      </c>
      <c r="C88" s="154"/>
      <c r="D88" s="155"/>
      <c r="E88" s="44" t="s">
        <v>159</v>
      </c>
      <c r="F88" s="75">
        <f>F89+F93</f>
        <v>650580.15</v>
      </c>
      <c r="G88" s="49">
        <v>0</v>
      </c>
      <c r="H88" s="49">
        <f>H89+H93</f>
        <v>648962.90999999992</v>
      </c>
      <c r="I88" s="49">
        <f>H88/F88*100</f>
        <v>99.751415717187172</v>
      </c>
    </row>
    <row r="89" spans="2:9" x14ac:dyDescent="0.3">
      <c r="B89" s="102"/>
      <c r="C89" s="103">
        <v>31</v>
      </c>
      <c r="D89" s="104"/>
      <c r="E89" s="44" t="s">
        <v>111</v>
      </c>
      <c r="F89" s="75">
        <v>596500</v>
      </c>
      <c r="G89" s="49">
        <v>0</v>
      </c>
      <c r="H89" s="49">
        <f>H90+H91+H92</f>
        <v>598466.47</v>
      </c>
      <c r="I89" s="49">
        <f>H89/F89*100</f>
        <v>100.32966806370493</v>
      </c>
    </row>
    <row r="90" spans="2:9" x14ac:dyDescent="0.3">
      <c r="B90" s="57"/>
      <c r="C90" s="58"/>
      <c r="D90" s="59">
        <v>3111</v>
      </c>
      <c r="E90" s="47" t="s">
        <v>29</v>
      </c>
      <c r="F90" s="76">
        <v>0</v>
      </c>
      <c r="G90" s="50">
        <v>0</v>
      </c>
      <c r="H90" s="50">
        <v>489439.34</v>
      </c>
      <c r="I90" s="50">
        <v>0</v>
      </c>
    </row>
    <row r="91" spans="2:9" x14ac:dyDescent="0.3">
      <c r="B91" s="57"/>
      <c r="C91" s="58"/>
      <c r="D91" s="59">
        <v>3121</v>
      </c>
      <c r="E91" s="47" t="s">
        <v>63</v>
      </c>
      <c r="F91" s="76">
        <v>0</v>
      </c>
      <c r="G91" s="50">
        <v>0</v>
      </c>
      <c r="H91" s="50">
        <v>28164.07</v>
      </c>
      <c r="I91" s="50">
        <v>0</v>
      </c>
    </row>
    <row r="92" spans="2:9" x14ac:dyDescent="0.3">
      <c r="B92" s="57"/>
      <c r="C92" s="58"/>
      <c r="D92" s="59">
        <v>3132</v>
      </c>
      <c r="E92" s="47" t="s">
        <v>64</v>
      </c>
      <c r="F92" s="76">
        <v>0</v>
      </c>
      <c r="G92" s="50">
        <v>0</v>
      </c>
      <c r="H92" s="50">
        <v>80863.06</v>
      </c>
      <c r="I92" s="50">
        <v>0</v>
      </c>
    </row>
    <row r="93" spans="2:9" x14ac:dyDescent="0.3">
      <c r="B93" s="102"/>
      <c r="C93" s="103">
        <v>32</v>
      </c>
      <c r="D93" s="104"/>
      <c r="E93" s="46" t="s">
        <v>112</v>
      </c>
      <c r="F93" s="75">
        <v>54080.15</v>
      </c>
      <c r="G93" s="49">
        <v>0</v>
      </c>
      <c r="H93" s="49">
        <f>H94+H95+H96+H97+H98+H99+H100</f>
        <v>50496.439999999995</v>
      </c>
      <c r="I93" s="49">
        <f>H93/F93*100</f>
        <v>93.373335687863275</v>
      </c>
    </row>
    <row r="94" spans="2:9" x14ac:dyDescent="0.3">
      <c r="B94" s="102"/>
      <c r="C94" s="103"/>
      <c r="D94" s="59">
        <v>3211</v>
      </c>
      <c r="E94" s="47" t="s">
        <v>67</v>
      </c>
      <c r="F94" s="76">
        <v>0</v>
      </c>
      <c r="G94" s="50">
        <v>0</v>
      </c>
      <c r="H94" s="50">
        <v>124</v>
      </c>
      <c r="I94" s="50">
        <v>0</v>
      </c>
    </row>
    <row r="95" spans="2:9" x14ac:dyDescent="0.3">
      <c r="B95" s="57"/>
      <c r="C95" s="58"/>
      <c r="D95" s="59">
        <v>3212</v>
      </c>
      <c r="E95" s="47" t="s">
        <v>183</v>
      </c>
      <c r="F95" s="76">
        <v>0</v>
      </c>
      <c r="G95" s="50">
        <v>0</v>
      </c>
      <c r="H95" s="50">
        <v>45401.38</v>
      </c>
      <c r="I95" s="50">
        <v>0</v>
      </c>
    </row>
    <row r="96" spans="2:9" x14ac:dyDescent="0.3">
      <c r="B96" s="57"/>
      <c r="C96" s="58"/>
      <c r="D96" s="59">
        <v>3213</v>
      </c>
      <c r="E96" s="47" t="s">
        <v>226</v>
      </c>
      <c r="F96" s="76">
        <v>0</v>
      </c>
      <c r="G96" s="50">
        <v>0</v>
      </c>
      <c r="H96" s="50">
        <v>90.06</v>
      </c>
      <c r="I96" s="50">
        <v>0</v>
      </c>
    </row>
    <row r="97" spans="2:9" x14ac:dyDescent="0.3">
      <c r="B97" s="57"/>
      <c r="C97" s="58"/>
      <c r="D97" s="59">
        <v>3221</v>
      </c>
      <c r="E97" s="47" t="s">
        <v>115</v>
      </c>
      <c r="F97" s="76"/>
      <c r="G97" s="50"/>
      <c r="H97" s="50">
        <v>0</v>
      </c>
      <c r="I97" s="50"/>
    </row>
    <row r="98" spans="2:9" x14ac:dyDescent="0.3">
      <c r="B98" s="57"/>
      <c r="C98" s="58"/>
      <c r="D98" s="59">
        <v>3231</v>
      </c>
      <c r="E98" s="47" t="s">
        <v>116</v>
      </c>
      <c r="F98" s="76">
        <v>0</v>
      </c>
      <c r="G98" s="50">
        <v>0</v>
      </c>
      <c r="H98" s="50">
        <v>1125</v>
      </c>
      <c r="I98" s="50">
        <v>0</v>
      </c>
    </row>
    <row r="99" spans="2:9" x14ac:dyDescent="0.3">
      <c r="B99" s="57"/>
      <c r="C99" s="58"/>
      <c r="D99" s="59">
        <v>3295</v>
      </c>
      <c r="E99" s="47" t="s">
        <v>97</v>
      </c>
      <c r="F99" s="76">
        <v>0</v>
      </c>
      <c r="G99" s="50">
        <v>0</v>
      </c>
      <c r="H99" s="50">
        <v>2156</v>
      </c>
      <c r="I99" s="50">
        <v>0</v>
      </c>
    </row>
    <row r="100" spans="2:9" x14ac:dyDescent="0.3">
      <c r="B100" s="57"/>
      <c r="C100" s="58"/>
      <c r="D100" s="59">
        <v>3299</v>
      </c>
      <c r="E100" s="47" t="s">
        <v>125</v>
      </c>
      <c r="F100" s="76">
        <v>0</v>
      </c>
      <c r="G100" s="50">
        <v>0</v>
      </c>
      <c r="H100" s="50">
        <v>1600</v>
      </c>
      <c r="I100" s="50">
        <v>0</v>
      </c>
    </row>
    <row r="101" spans="2:9" x14ac:dyDescent="0.3">
      <c r="B101" s="57"/>
      <c r="C101" s="58"/>
      <c r="D101" s="59"/>
      <c r="E101" s="47"/>
      <c r="F101" s="76"/>
      <c r="G101" s="50"/>
      <c r="H101" s="50"/>
      <c r="I101" s="50"/>
    </row>
    <row r="102" spans="2:9" ht="21.6" customHeight="1" x14ac:dyDescent="0.3">
      <c r="B102" s="153" t="s">
        <v>129</v>
      </c>
      <c r="C102" s="154"/>
      <c r="D102" s="155"/>
      <c r="E102" s="46" t="s">
        <v>192</v>
      </c>
      <c r="F102" s="75">
        <f>F103</f>
        <v>2659.41</v>
      </c>
      <c r="G102" s="49">
        <v>0</v>
      </c>
      <c r="H102" s="49">
        <f>H103</f>
        <v>213.07999999999996</v>
      </c>
      <c r="I102" s="49">
        <v>0</v>
      </c>
    </row>
    <row r="103" spans="2:9" x14ac:dyDescent="0.3">
      <c r="B103" s="102"/>
      <c r="C103" s="103">
        <v>32</v>
      </c>
      <c r="D103" s="104"/>
      <c r="E103" s="46" t="s">
        <v>112</v>
      </c>
      <c r="F103" s="75">
        <v>2659.41</v>
      </c>
      <c r="G103" s="49">
        <v>0</v>
      </c>
      <c r="H103" s="49">
        <f>H104+H105+H106+H107+H108+H109</f>
        <v>213.07999999999996</v>
      </c>
      <c r="I103" s="49">
        <v>0</v>
      </c>
    </row>
    <row r="104" spans="2:9" x14ac:dyDescent="0.3">
      <c r="B104" s="102"/>
      <c r="C104" s="103"/>
      <c r="D104" s="59">
        <v>3213</v>
      </c>
      <c r="E104" s="47" t="s">
        <v>193</v>
      </c>
      <c r="F104" s="76">
        <v>0</v>
      </c>
      <c r="G104" s="50">
        <v>0</v>
      </c>
      <c r="H104" s="50">
        <v>3.94</v>
      </c>
      <c r="I104" s="50">
        <v>0</v>
      </c>
    </row>
    <row r="105" spans="2:9" x14ac:dyDescent="0.3">
      <c r="B105" s="102"/>
      <c r="C105" s="103"/>
      <c r="D105" s="59">
        <v>3221</v>
      </c>
      <c r="E105" s="47" t="s">
        <v>115</v>
      </c>
      <c r="F105" s="76">
        <v>0</v>
      </c>
      <c r="G105" s="50">
        <v>0</v>
      </c>
      <c r="H105" s="50">
        <v>83.21</v>
      </c>
      <c r="I105" s="50"/>
    </row>
    <row r="106" spans="2:9" x14ac:dyDescent="0.3">
      <c r="B106" s="102"/>
      <c r="C106" s="103"/>
      <c r="D106" s="59">
        <v>3231</v>
      </c>
      <c r="E106" s="47" t="s">
        <v>225</v>
      </c>
      <c r="F106" s="76">
        <v>0</v>
      </c>
      <c r="G106" s="50">
        <v>0</v>
      </c>
      <c r="H106" s="50">
        <v>23.54</v>
      </c>
      <c r="I106" s="50">
        <v>0</v>
      </c>
    </row>
    <row r="107" spans="2:9" x14ac:dyDescent="0.3">
      <c r="B107" s="102"/>
      <c r="C107" s="103"/>
      <c r="D107" s="59">
        <v>3239</v>
      </c>
      <c r="E107" s="47" t="s">
        <v>211</v>
      </c>
      <c r="F107" s="76">
        <v>0</v>
      </c>
      <c r="G107" s="50">
        <v>0</v>
      </c>
      <c r="H107" s="50">
        <v>88.46</v>
      </c>
      <c r="I107" s="50"/>
    </row>
    <row r="108" spans="2:9" x14ac:dyDescent="0.3">
      <c r="B108" s="102"/>
      <c r="C108" s="103"/>
      <c r="D108" s="59">
        <v>3293</v>
      </c>
      <c r="E108" s="47" t="s">
        <v>89</v>
      </c>
      <c r="F108" s="76">
        <v>0</v>
      </c>
      <c r="G108" s="50">
        <v>0</v>
      </c>
      <c r="H108" s="50">
        <v>11.48</v>
      </c>
      <c r="I108" s="50"/>
    </row>
    <row r="109" spans="2:9" x14ac:dyDescent="0.3">
      <c r="B109" s="102"/>
      <c r="C109" s="103"/>
      <c r="D109" s="59">
        <v>3299</v>
      </c>
      <c r="E109" s="47" t="s">
        <v>88</v>
      </c>
      <c r="F109" s="76">
        <v>0</v>
      </c>
      <c r="G109" s="50">
        <v>0</v>
      </c>
      <c r="H109" s="50">
        <v>2.4500000000000002</v>
      </c>
      <c r="I109" s="50">
        <v>0</v>
      </c>
    </row>
    <row r="110" spans="2:9" x14ac:dyDescent="0.3">
      <c r="B110" s="102"/>
      <c r="C110" s="103"/>
      <c r="D110" s="104"/>
      <c r="E110" s="46"/>
      <c r="F110" s="76"/>
      <c r="G110" s="50"/>
      <c r="H110" s="50"/>
      <c r="I110" s="50"/>
    </row>
    <row r="111" spans="2:9" ht="26.4" customHeight="1" x14ac:dyDescent="0.3">
      <c r="B111" s="153" t="s">
        <v>128</v>
      </c>
      <c r="C111" s="154"/>
      <c r="D111" s="155"/>
      <c r="E111" s="46" t="s">
        <v>121</v>
      </c>
      <c r="F111" s="75">
        <f>F112+F134</f>
        <v>38964.620000000003</v>
      </c>
      <c r="G111" s="49">
        <v>0</v>
      </c>
      <c r="H111" s="49">
        <f>H112+H134</f>
        <v>39411.590000000004</v>
      </c>
      <c r="I111" s="49">
        <f>H111/F111*100</f>
        <v>101.1471175646009</v>
      </c>
    </row>
    <row r="112" spans="2:9" x14ac:dyDescent="0.3">
      <c r="B112" s="102"/>
      <c r="C112" s="103">
        <v>32</v>
      </c>
      <c r="D112" s="104"/>
      <c r="E112" s="46" t="s">
        <v>112</v>
      </c>
      <c r="F112" s="75">
        <v>38564.620000000003</v>
      </c>
      <c r="G112" s="49">
        <v>0</v>
      </c>
      <c r="H112" s="49">
        <f>H113+H114+H115+H116+H117+H118+H119+H120+H121+H122+H123+H124+H125+H126+H127+H128+H129+H130+H131+H132+H133</f>
        <v>39103.200000000004</v>
      </c>
      <c r="I112" s="49">
        <f>H112/F112*100</f>
        <v>101.39656503811008</v>
      </c>
    </row>
    <row r="113" spans="2:9" x14ac:dyDescent="0.3">
      <c r="B113" s="102"/>
      <c r="C113" s="58"/>
      <c r="D113" s="59">
        <v>3211</v>
      </c>
      <c r="E113" s="47" t="s">
        <v>67</v>
      </c>
      <c r="F113" s="76">
        <v>0</v>
      </c>
      <c r="G113" s="50">
        <v>0</v>
      </c>
      <c r="H113" s="50">
        <v>1243.2</v>
      </c>
      <c r="I113" s="50">
        <v>0</v>
      </c>
    </row>
    <row r="114" spans="2:9" x14ac:dyDescent="0.3">
      <c r="B114" s="102"/>
      <c r="C114" s="58"/>
      <c r="D114" s="59">
        <v>3213</v>
      </c>
      <c r="E114" s="47" t="s">
        <v>193</v>
      </c>
      <c r="F114" s="76">
        <v>0</v>
      </c>
      <c r="G114" s="50">
        <v>0</v>
      </c>
      <c r="H114" s="50">
        <v>420.17</v>
      </c>
      <c r="I114" s="50">
        <v>0</v>
      </c>
    </row>
    <row r="115" spans="2:9" x14ac:dyDescent="0.3">
      <c r="B115" s="102"/>
      <c r="C115" s="58"/>
      <c r="D115" s="59">
        <v>3214</v>
      </c>
      <c r="E115" s="47" t="s">
        <v>70</v>
      </c>
      <c r="F115" s="76">
        <v>0</v>
      </c>
      <c r="G115" s="50">
        <v>0</v>
      </c>
      <c r="H115" s="50">
        <v>0</v>
      </c>
      <c r="I115" s="50">
        <v>0</v>
      </c>
    </row>
    <row r="116" spans="2:9" x14ac:dyDescent="0.3">
      <c r="B116" s="57"/>
      <c r="C116" s="58"/>
      <c r="D116" s="59">
        <v>3221</v>
      </c>
      <c r="E116" s="47" t="s">
        <v>115</v>
      </c>
      <c r="F116" s="76">
        <v>0</v>
      </c>
      <c r="G116" s="50">
        <v>0</v>
      </c>
      <c r="H116" s="50">
        <v>2907.15</v>
      </c>
      <c r="I116" s="50">
        <v>0</v>
      </c>
    </row>
    <row r="117" spans="2:9" x14ac:dyDescent="0.3">
      <c r="B117" s="57"/>
      <c r="C117" s="58"/>
      <c r="D117" s="59">
        <v>3222</v>
      </c>
      <c r="E117" s="47" t="s">
        <v>73</v>
      </c>
      <c r="F117" s="76">
        <v>0</v>
      </c>
      <c r="G117" s="50">
        <v>0</v>
      </c>
      <c r="H117" s="50">
        <v>44.89</v>
      </c>
      <c r="I117" s="50">
        <v>0</v>
      </c>
    </row>
    <row r="118" spans="2:9" x14ac:dyDescent="0.3">
      <c r="B118" s="57"/>
      <c r="C118" s="58"/>
      <c r="D118" s="59">
        <v>3223</v>
      </c>
      <c r="E118" s="47" t="s">
        <v>126</v>
      </c>
      <c r="F118" s="76">
        <v>0</v>
      </c>
      <c r="G118" s="50">
        <v>0</v>
      </c>
      <c r="H118" s="50">
        <v>21173.17</v>
      </c>
      <c r="I118" s="50">
        <v>0</v>
      </c>
    </row>
    <row r="119" spans="2:9" ht="26.4" x14ac:dyDescent="0.3">
      <c r="B119" s="57"/>
      <c r="C119" s="58"/>
      <c r="D119" s="59">
        <v>3224</v>
      </c>
      <c r="E119" s="47" t="s">
        <v>75</v>
      </c>
      <c r="F119" s="76">
        <v>0</v>
      </c>
      <c r="G119" s="50">
        <v>0</v>
      </c>
      <c r="H119" s="50">
        <v>719.99</v>
      </c>
      <c r="I119" s="50">
        <v>0</v>
      </c>
    </row>
    <row r="120" spans="2:9" x14ac:dyDescent="0.3">
      <c r="B120" s="57"/>
      <c r="C120" s="58"/>
      <c r="D120" s="59">
        <v>3225</v>
      </c>
      <c r="E120" s="47" t="s">
        <v>76</v>
      </c>
      <c r="F120" s="76">
        <v>0</v>
      </c>
      <c r="G120" s="50">
        <v>0</v>
      </c>
      <c r="H120" s="50">
        <v>106.08</v>
      </c>
      <c r="I120" s="50">
        <v>0</v>
      </c>
    </row>
    <row r="121" spans="2:9" x14ac:dyDescent="0.3">
      <c r="B121" s="57"/>
      <c r="C121" s="58"/>
      <c r="D121" s="59">
        <v>3227</v>
      </c>
      <c r="E121" s="47" t="s">
        <v>194</v>
      </c>
      <c r="F121" s="76">
        <v>0</v>
      </c>
      <c r="G121" s="50">
        <v>0</v>
      </c>
      <c r="H121" s="50">
        <v>201.38</v>
      </c>
      <c r="I121" s="50">
        <v>0</v>
      </c>
    </row>
    <row r="122" spans="2:9" x14ac:dyDescent="0.3">
      <c r="B122" s="57"/>
      <c r="C122" s="58"/>
      <c r="D122" s="59">
        <v>3231</v>
      </c>
      <c r="E122" s="47" t="s">
        <v>116</v>
      </c>
      <c r="F122" s="76">
        <v>0</v>
      </c>
      <c r="G122" s="50">
        <v>0</v>
      </c>
      <c r="H122" s="50">
        <v>642.78</v>
      </c>
      <c r="I122" s="50">
        <v>0</v>
      </c>
    </row>
    <row r="123" spans="2:9" x14ac:dyDescent="0.3">
      <c r="B123" s="57"/>
      <c r="C123" s="58"/>
      <c r="D123" s="59">
        <v>3232</v>
      </c>
      <c r="E123" s="47" t="s">
        <v>80</v>
      </c>
      <c r="F123" s="76">
        <v>0</v>
      </c>
      <c r="G123" s="50">
        <v>0</v>
      </c>
      <c r="H123" s="50">
        <v>2472.13</v>
      </c>
      <c r="I123" s="50">
        <v>0</v>
      </c>
    </row>
    <row r="124" spans="2:9" x14ac:dyDescent="0.3">
      <c r="B124" s="57"/>
      <c r="C124" s="58"/>
      <c r="D124" s="59">
        <v>3234</v>
      </c>
      <c r="E124" s="47" t="s">
        <v>82</v>
      </c>
      <c r="F124" s="76">
        <v>0</v>
      </c>
      <c r="G124" s="50">
        <v>0</v>
      </c>
      <c r="H124" s="50">
        <v>3850.16</v>
      </c>
      <c r="I124" s="50">
        <v>0</v>
      </c>
    </row>
    <row r="125" spans="2:9" x14ac:dyDescent="0.3">
      <c r="B125" s="57"/>
      <c r="C125" s="58"/>
      <c r="D125" s="59">
        <v>3235</v>
      </c>
      <c r="E125" s="47" t="s">
        <v>224</v>
      </c>
      <c r="F125" s="76">
        <v>0</v>
      </c>
      <c r="G125" s="50">
        <v>0</v>
      </c>
      <c r="H125" s="50">
        <v>500</v>
      </c>
      <c r="I125" s="50">
        <v>0</v>
      </c>
    </row>
    <row r="126" spans="2:9" x14ac:dyDescent="0.3">
      <c r="B126" s="57"/>
      <c r="C126" s="58"/>
      <c r="D126" s="59">
        <v>3236</v>
      </c>
      <c r="E126" s="47" t="s">
        <v>84</v>
      </c>
      <c r="F126" s="76">
        <v>0</v>
      </c>
      <c r="G126" s="50">
        <v>0</v>
      </c>
      <c r="H126" s="50">
        <v>1726.5</v>
      </c>
      <c r="I126" s="50">
        <v>0</v>
      </c>
    </row>
    <row r="127" spans="2:9" x14ac:dyDescent="0.3">
      <c r="B127" s="57"/>
      <c r="C127" s="58"/>
      <c r="D127" s="59">
        <v>3237</v>
      </c>
      <c r="E127" s="47" t="s">
        <v>212</v>
      </c>
      <c r="F127" s="76">
        <v>0</v>
      </c>
      <c r="G127" s="50">
        <v>0</v>
      </c>
      <c r="H127" s="50">
        <v>20</v>
      </c>
      <c r="I127" s="50">
        <v>0</v>
      </c>
    </row>
    <row r="128" spans="2:9" x14ac:dyDescent="0.3">
      <c r="B128" s="57"/>
      <c r="C128" s="58"/>
      <c r="D128" s="59">
        <v>3238</v>
      </c>
      <c r="E128" s="47" t="s">
        <v>113</v>
      </c>
      <c r="F128" s="76">
        <v>0</v>
      </c>
      <c r="G128" s="50">
        <v>0</v>
      </c>
      <c r="H128" s="50">
        <v>2258.5500000000002</v>
      </c>
      <c r="I128" s="50">
        <v>0</v>
      </c>
    </row>
    <row r="129" spans="2:9" x14ac:dyDescent="0.3">
      <c r="B129" s="102"/>
      <c r="C129" s="58"/>
      <c r="D129" s="59">
        <v>3239</v>
      </c>
      <c r="E129" s="47" t="s">
        <v>87</v>
      </c>
      <c r="F129" s="76">
        <v>0</v>
      </c>
      <c r="G129" s="50">
        <v>0</v>
      </c>
      <c r="H129" s="50">
        <v>45.99</v>
      </c>
      <c r="I129" s="50">
        <v>0</v>
      </c>
    </row>
    <row r="130" spans="2:9" x14ac:dyDescent="0.3">
      <c r="B130" s="102"/>
      <c r="C130" s="58"/>
      <c r="D130" s="59">
        <v>3292</v>
      </c>
      <c r="E130" s="47" t="s">
        <v>213</v>
      </c>
      <c r="F130" s="76">
        <v>0</v>
      </c>
      <c r="G130" s="50">
        <v>0</v>
      </c>
      <c r="H130" s="50">
        <v>223.85</v>
      </c>
      <c r="I130" s="50">
        <v>0</v>
      </c>
    </row>
    <row r="131" spans="2:9" x14ac:dyDescent="0.3">
      <c r="B131" s="102"/>
      <c r="C131" s="58"/>
      <c r="D131" s="59">
        <v>3293</v>
      </c>
      <c r="E131" s="47" t="s">
        <v>89</v>
      </c>
      <c r="F131" s="76">
        <v>0</v>
      </c>
      <c r="G131" s="50">
        <v>0</v>
      </c>
      <c r="H131" s="50">
        <v>153.93</v>
      </c>
      <c r="I131" s="50">
        <v>0</v>
      </c>
    </row>
    <row r="132" spans="2:9" x14ac:dyDescent="0.3">
      <c r="B132" s="102"/>
      <c r="C132" s="58"/>
      <c r="D132" s="59">
        <v>3294</v>
      </c>
      <c r="E132" s="47" t="s">
        <v>127</v>
      </c>
      <c r="F132" s="76">
        <v>0</v>
      </c>
      <c r="G132" s="50">
        <v>0</v>
      </c>
      <c r="H132" s="50">
        <v>233.09</v>
      </c>
      <c r="I132" s="50">
        <v>0</v>
      </c>
    </row>
    <row r="133" spans="2:9" x14ac:dyDescent="0.3">
      <c r="B133" s="102"/>
      <c r="C133" s="58"/>
      <c r="D133" s="59">
        <v>3299</v>
      </c>
      <c r="E133" s="47" t="s">
        <v>88</v>
      </c>
      <c r="F133" s="76">
        <v>0</v>
      </c>
      <c r="G133" s="50">
        <v>0</v>
      </c>
      <c r="H133" s="50">
        <v>160.19</v>
      </c>
      <c r="I133" s="50">
        <v>0</v>
      </c>
    </row>
    <row r="134" spans="2:9" x14ac:dyDescent="0.3">
      <c r="B134" s="102"/>
      <c r="C134" s="103">
        <v>34</v>
      </c>
      <c r="D134" s="104"/>
      <c r="E134" s="46" t="s">
        <v>114</v>
      </c>
      <c r="F134" s="75">
        <v>400</v>
      </c>
      <c r="G134" s="49">
        <v>0</v>
      </c>
      <c r="H134" s="49">
        <v>308.39</v>
      </c>
      <c r="I134" s="49">
        <f>H134/F134*100</f>
        <v>77.097499999999997</v>
      </c>
    </row>
    <row r="135" spans="2:9" ht="15" customHeight="1" x14ac:dyDescent="0.3">
      <c r="B135" s="102"/>
      <c r="C135" s="58"/>
      <c r="D135" s="59">
        <v>3431</v>
      </c>
      <c r="E135" s="47" t="s">
        <v>92</v>
      </c>
      <c r="F135" s="76">
        <v>0</v>
      </c>
      <c r="G135" s="50">
        <v>0</v>
      </c>
      <c r="H135" s="50">
        <v>308.39</v>
      </c>
      <c r="I135" s="50">
        <v>0</v>
      </c>
    </row>
    <row r="136" spans="2:9" ht="15" customHeight="1" x14ac:dyDescent="0.3">
      <c r="B136" s="102"/>
      <c r="C136" s="58"/>
      <c r="D136" s="59">
        <v>3433</v>
      </c>
      <c r="E136" s="47" t="s">
        <v>100</v>
      </c>
      <c r="F136" s="76">
        <v>0</v>
      </c>
      <c r="G136" s="50">
        <v>0</v>
      </c>
      <c r="H136" s="50">
        <v>0</v>
      </c>
      <c r="I136" s="50">
        <v>0</v>
      </c>
    </row>
    <row r="137" spans="2:9" ht="15" customHeight="1" x14ac:dyDescent="0.3">
      <c r="B137" s="102"/>
      <c r="C137" s="58"/>
      <c r="D137" s="59"/>
      <c r="E137" s="47"/>
      <c r="F137" s="76"/>
      <c r="G137" s="50"/>
      <c r="H137" s="50"/>
      <c r="I137" s="50"/>
    </row>
    <row r="138" spans="2:9" ht="15" customHeight="1" x14ac:dyDescent="0.3">
      <c r="B138" s="153" t="s">
        <v>208</v>
      </c>
      <c r="C138" s="154"/>
      <c r="D138" s="155"/>
      <c r="E138" s="46" t="s">
        <v>209</v>
      </c>
      <c r="F138" s="75">
        <v>12.11</v>
      </c>
      <c r="G138" s="49">
        <v>0</v>
      </c>
      <c r="H138" s="49">
        <v>24.22</v>
      </c>
      <c r="I138" s="49">
        <f>H138/F138*100</f>
        <v>200</v>
      </c>
    </row>
    <row r="139" spans="2:9" ht="15" customHeight="1" x14ac:dyDescent="0.3">
      <c r="B139" s="102"/>
      <c r="C139" s="103">
        <v>32</v>
      </c>
      <c r="D139" s="104"/>
      <c r="E139" s="46" t="s">
        <v>112</v>
      </c>
      <c r="F139" s="75">
        <v>12.11</v>
      </c>
      <c r="G139" s="49">
        <v>0</v>
      </c>
      <c r="H139" s="49">
        <v>24.22</v>
      </c>
      <c r="I139" s="49">
        <f>H139/F139*100</f>
        <v>200</v>
      </c>
    </row>
    <row r="140" spans="2:9" ht="15" customHeight="1" x14ac:dyDescent="0.3">
      <c r="B140" s="102"/>
      <c r="C140" s="58"/>
      <c r="D140" s="59">
        <v>3221</v>
      </c>
      <c r="E140" s="47" t="s">
        <v>115</v>
      </c>
      <c r="F140" s="76">
        <v>0</v>
      </c>
      <c r="G140" s="50">
        <v>0</v>
      </c>
      <c r="H140" s="50">
        <v>12.11</v>
      </c>
      <c r="I140" s="50">
        <v>0</v>
      </c>
    </row>
    <row r="141" spans="2:9" ht="26.4" customHeight="1" x14ac:dyDescent="0.3">
      <c r="B141" s="102"/>
      <c r="C141" s="58"/>
      <c r="D141" s="59">
        <v>3224</v>
      </c>
      <c r="E141" s="47" t="s">
        <v>75</v>
      </c>
      <c r="F141" s="76">
        <v>0</v>
      </c>
      <c r="G141" s="50">
        <v>0</v>
      </c>
      <c r="H141" s="50">
        <v>12.11</v>
      </c>
      <c r="I141" s="50">
        <v>0</v>
      </c>
    </row>
    <row r="142" spans="2:9" x14ac:dyDescent="0.3">
      <c r="B142" s="153" t="s">
        <v>52</v>
      </c>
      <c r="C142" s="154"/>
      <c r="D142" s="155"/>
      <c r="E142" s="46" t="s">
        <v>52</v>
      </c>
      <c r="F142" s="76"/>
      <c r="G142" s="50" t="s">
        <v>52</v>
      </c>
      <c r="H142" s="50" t="s">
        <v>52</v>
      </c>
      <c r="I142" s="50"/>
    </row>
    <row r="143" spans="2:9" ht="52.8" customHeight="1" x14ac:dyDescent="0.3">
      <c r="B143" s="153" t="s">
        <v>171</v>
      </c>
      <c r="C143" s="154"/>
      <c r="D143" s="155"/>
      <c r="E143" s="46" t="s">
        <v>118</v>
      </c>
      <c r="F143" s="75">
        <f>F144+F148+F159</f>
        <v>14174.099999999999</v>
      </c>
      <c r="G143" s="49">
        <v>0</v>
      </c>
      <c r="H143" s="49">
        <f>H144+H148+H159</f>
        <v>11892.61</v>
      </c>
      <c r="I143" s="49">
        <f>H143/F143*100</f>
        <v>83.9038104712116</v>
      </c>
    </row>
    <row r="144" spans="2:9" ht="29.4" customHeight="1" x14ac:dyDescent="0.3">
      <c r="B144" s="159" t="s">
        <v>128</v>
      </c>
      <c r="C144" s="160"/>
      <c r="D144" s="161"/>
      <c r="E144" s="46" t="s">
        <v>121</v>
      </c>
      <c r="F144" s="75">
        <v>8082.5</v>
      </c>
      <c r="G144" s="49">
        <v>0</v>
      </c>
      <c r="H144" s="49">
        <v>8082.5</v>
      </c>
      <c r="I144" s="49">
        <v>100</v>
      </c>
    </row>
    <row r="145" spans="2:9" ht="21" customHeight="1" x14ac:dyDescent="0.3">
      <c r="B145" s="105"/>
      <c r="C145" s="106">
        <v>32</v>
      </c>
      <c r="D145" s="107" t="s">
        <v>52</v>
      </c>
      <c r="E145" s="107" t="s">
        <v>112</v>
      </c>
      <c r="F145" s="75">
        <v>8082.5</v>
      </c>
      <c r="G145" s="49">
        <v>0</v>
      </c>
      <c r="H145" s="49">
        <v>8082.5</v>
      </c>
      <c r="I145" s="49">
        <v>100</v>
      </c>
    </row>
    <row r="146" spans="2:9" ht="19.8" customHeight="1" x14ac:dyDescent="0.3">
      <c r="B146" s="77"/>
      <c r="C146" s="78"/>
      <c r="D146" s="79">
        <v>3232</v>
      </c>
      <c r="E146" s="47" t="s">
        <v>231</v>
      </c>
      <c r="F146" s="76">
        <v>0</v>
      </c>
      <c r="G146" s="50">
        <v>0</v>
      </c>
      <c r="H146" s="50">
        <v>8082.5</v>
      </c>
      <c r="I146" s="50">
        <v>0</v>
      </c>
    </row>
    <row r="147" spans="2:9" ht="19.8" customHeight="1" x14ac:dyDescent="0.3">
      <c r="B147" s="77"/>
      <c r="C147" s="78"/>
      <c r="D147" s="79"/>
      <c r="E147" s="79"/>
      <c r="F147" s="75"/>
      <c r="G147" s="49">
        <v>0</v>
      </c>
      <c r="H147" s="49"/>
      <c r="I147" s="49"/>
    </row>
    <row r="148" spans="2:9" x14ac:dyDescent="0.3">
      <c r="B148" s="159" t="s">
        <v>156</v>
      </c>
      <c r="C148" s="160"/>
      <c r="D148" s="161"/>
      <c r="E148" s="107" t="s">
        <v>159</v>
      </c>
      <c r="F148" s="75">
        <f>F149+F156</f>
        <v>4847.2299999999996</v>
      </c>
      <c r="G148" s="49">
        <v>0</v>
      </c>
      <c r="H148" s="49">
        <f>H149+H154+H156</f>
        <v>3525.11</v>
      </c>
      <c r="I148" s="49">
        <f>H148/F148*100</f>
        <v>72.724215686072256</v>
      </c>
    </row>
    <row r="149" spans="2:9" x14ac:dyDescent="0.3">
      <c r="B149" s="105"/>
      <c r="C149" s="106">
        <v>32</v>
      </c>
      <c r="D149" s="107" t="s">
        <v>52</v>
      </c>
      <c r="E149" s="107" t="s">
        <v>112</v>
      </c>
      <c r="F149" s="75">
        <v>2347.23</v>
      </c>
      <c r="G149" s="49">
        <v>0</v>
      </c>
      <c r="H149" s="49">
        <f>H150+H151+H152</f>
        <v>2215.75</v>
      </c>
      <c r="I149" s="49">
        <f>H149/F149*100</f>
        <v>94.398503768271539</v>
      </c>
    </row>
    <row r="150" spans="2:9" x14ac:dyDescent="0.3">
      <c r="B150" s="105"/>
      <c r="C150" s="78"/>
      <c r="D150" s="79">
        <v>3221</v>
      </c>
      <c r="E150" s="47" t="s">
        <v>115</v>
      </c>
      <c r="F150" s="76">
        <v>0</v>
      </c>
      <c r="G150" s="50">
        <v>0</v>
      </c>
      <c r="H150" s="50">
        <v>199.5</v>
      </c>
      <c r="I150" s="50">
        <v>0</v>
      </c>
    </row>
    <row r="151" spans="2:9" ht="26.4" x14ac:dyDescent="0.3">
      <c r="B151" s="105"/>
      <c r="C151" s="78"/>
      <c r="D151" s="79">
        <v>3224</v>
      </c>
      <c r="E151" s="47" t="s">
        <v>75</v>
      </c>
      <c r="F151" s="76">
        <v>0</v>
      </c>
      <c r="G151" s="50">
        <v>0</v>
      </c>
      <c r="H151" s="50">
        <v>513.63</v>
      </c>
      <c r="I151" s="50">
        <v>0</v>
      </c>
    </row>
    <row r="152" spans="2:9" x14ac:dyDescent="0.3">
      <c r="B152" s="105"/>
      <c r="C152" s="78"/>
      <c r="D152" s="79">
        <v>3229</v>
      </c>
      <c r="E152" s="47" t="s">
        <v>88</v>
      </c>
      <c r="F152" s="76">
        <v>0</v>
      </c>
      <c r="G152" s="50">
        <v>0</v>
      </c>
      <c r="H152" s="50">
        <v>1502.62</v>
      </c>
      <c r="I152" s="50">
        <v>0</v>
      </c>
    </row>
    <row r="153" spans="2:9" x14ac:dyDescent="0.3">
      <c r="B153" s="77"/>
      <c r="C153" s="78"/>
      <c r="D153" s="79" t="s">
        <v>52</v>
      </c>
      <c r="E153" s="47" t="s">
        <v>52</v>
      </c>
      <c r="F153" s="76" t="s">
        <v>52</v>
      </c>
      <c r="G153" s="50" t="s">
        <v>52</v>
      </c>
      <c r="H153" s="50"/>
      <c r="I153" s="50" t="s">
        <v>52</v>
      </c>
    </row>
    <row r="154" spans="2:9" ht="29.4" customHeight="1" x14ac:dyDescent="0.3">
      <c r="B154" s="77"/>
      <c r="C154" s="106">
        <v>42</v>
      </c>
      <c r="D154" s="79"/>
      <c r="E154" s="46" t="s">
        <v>160</v>
      </c>
      <c r="F154" s="75">
        <v>0</v>
      </c>
      <c r="G154" s="49">
        <v>0</v>
      </c>
      <c r="H154" s="49">
        <v>309.36</v>
      </c>
      <c r="I154" s="49">
        <v>0</v>
      </c>
    </row>
    <row r="155" spans="2:9" ht="20.399999999999999" customHeight="1" x14ac:dyDescent="0.3">
      <c r="B155" s="77"/>
      <c r="C155" s="78"/>
      <c r="D155" s="79">
        <v>4241</v>
      </c>
      <c r="E155" s="47" t="s">
        <v>103</v>
      </c>
      <c r="F155" s="76">
        <v>0</v>
      </c>
      <c r="G155" s="50">
        <v>0</v>
      </c>
      <c r="H155" s="50">
        <v>309.36</v>
      </c>
      <c r="I155" s="50">
        <v>0</v>
      </c>
    </row>
    <row r="156" spans="2:9" ht="29.4" customHeight="1" x14ac:dyDescent="0.3">
      <c r="B156" s="77"/>
      <c r="C156" s="106">
        <v>45</v>
      </c>
      <c r="D156" s="79"/>
      <c r="E156" s="46" t="s">
        <v>206</v>
      </c>
      <c r="F156" s="75">
        <v>2500</v>
      </c>
      <c r="G156" s="49"/>
      <c r="H156" s="49">
        <v>1000</v>
      </c>
      <c r="I156" s="49">
        <f>H156/F156*100</f>
        <v>40</v>
      </c>
    </row>
    <row r="157" spans="2:9" x14ac:dyDescent="0.3">
      <c r="B157" s="77"/>
      <c r="C157" s="78"/>
      <c r="D157" s="79">
        <v>4511</v>
      </c>
      <c r="E157" s="47" t="s">
        <v>207</v>
      </c>
      <c r="F157" s="76">
        <v>0</v>
      </c>
      <c r="G157" s="50">
        <v>0</v>
      </c>
      <c r="H157" s="50">
        <v>1000</v>
      </c>
      <c r="I157" s="50">
        <v>0</v>
      </c>
    </row>
    <row r="158" spans="2:9" ht="16.8" customHeight="1" x14ac:dyDescent="0.3">
      <c r="B158" s="77" t="s">
        <v>52</v>
      </c>
      <c r="C158" s="78" t="s">
        <v>52</v>
      </c>
      <c r="D158" s="79"/>
      <c r="E158" s="79" t="s">
        <v>52</v>
      </c>
      <c r="F158" s="76" t="s">
        <v>52</v>
      </c>
      <c r="G158" s="50"/>
      <c r="H158" s="50">
        <v>0</v>
      </c>
      <c r="I158" s="50" t="s">
        <v>52</v>
      </c>
    </row>
    <row r="159" spans="2:9" ht="24.6" customHeight="1" x14ac:dyDescent="0.3">
      <c r="B159" s="159" t="s">
        <v>173</v>
      </c>
      <c r="C159" s="160"/>
      <c r="D159" s="161"/>
      <c r="E159" s="46" t="s">
        <v>174</v>
      </c>
      <c r="F159" s="75">
        <f>F160</f>
        <v>1244.3699999999999</v>
      </c>
      <c r="G159" s="49">
        <v>0</v>
      </c>
      <c r="H159" s="49">
        <v>285</v>
      </c>
      <c r="I159" s="49">
        <f>H159/F159*100</f>
        <v>22.903155813785293</v>
      </c>
    </row>
    <row r="160" spans="2:9" ht="15.6" customHeight="1" x14ac:dyDescent="0.3">
      <c r="B160" s="77"/>
      <c r="C160" s="106">
        <v>32</v>
      </c>
      <c r="D160" s="79"/>
      <c r="E160" s="107" t="s">
        <v>112</v>
      </c>
      <c r="F160" s="75">
        <v>1244.3699999999999</v>
      </c>
      <c r="G160" s="49"/>
      <c r="H160" s="49">
        <v>285</v>
      </c>
      <c r="I160" s="49">
        <f>H160/F160*100</f>
        <v>22.903155813785293</v>
      </c>
    </row>
    <row r="161" spans="2:9" ht="26.4" x14ac:dyDescent="0.3">
      <c r="B161" s="57"/>
      <c r="C161" s="58" t="s">
        <v>52</v>
      </c>
      <c r="D161" s="59">
        <v>3224</v>
      </c>
      <c r="E161" s="47" t="s">
        <v>75</v>
      </c>
      <c r="F161" s="76">
        <v>0</v>
      </c>
      <c r="G161" s="50">
        <v>0</v>
      </c>
      <c r="H161" s="50">
        <v>285</v>
      </c>
      <c r="I161" s="50">
        <v>0</v>
      </c>
    </row>
    <row r="162" spans="2:9" ht="26.4" x14ac:dyDescent="0.3">
      <c r="B162" s="77" t="s">
        <v>52</v>
      </c>
      <c r="C162" s="106">
        <v>42</v>
      </c>
      <c r="D162" s="79" t="s">
        <v>52</v>
      </c>
      <c r="E162" s="107" t="s">
        <v>160</v>
      </c>
      <c r="F162" s="75">
        <v>0</v>
      </c>
      <c r="G162" s="49">
        <v>0</v>
      </c>
      <c r="H162" s="49">
        <v>0</v>
      </c>
      <c r="I162" s="49">
        <v>0</v>
      </c>
    </row>
    <row r="163" spans="2:9" x14ac:dyDescent="0.3">
      <c r="B163" s="77"/>
      <c r="C163" s="78"/>
      <c r="D163" s="79"/>
      <c r="E163" s="79"/>
      <c r="F163" s="76"/>
      <c r="G163" s="50"/>
      <c r="H163" s="50"/>
      <c r="I163" s="50"/>
    </row>
    <row r="164" spans="2:9" ht="25.2" customHeight="1" x14ac:dyDescent="0.3">
      <c r="B164" s="159" t="s">
        <v>184</v>
      </c>
      <c r="C164" s="160"/>
      <c r="D164" s="161"/>
      <c r="E164" s="107" t="s">
        <v>185</v>
      </c>
      <c r="F164" s="75">
        <v>87953.85</v>
      </c>
      <c r="G164" s="49">
        <v>0</v>
      </c>
      <c r="H164" s="49">
        <v>87953.85</v>
      </c>
      <c r="I164" s="49">
        <f>H164/F164*100</f>
        <v>100</v>
      </c>
    </row>
    <row r="165" spans="2:9" ht="28.8" customHeight="1" x14ac:dyDescent="0.3">
      <c r="B165" s="159" t="s">
        <v>128</v>
      </c>
      <c r="C165" s="160"/>
      <c r="D165" s="161"/>
      <c r="E165" s="107" t="s">
        <v>172</v>
      </c>
      <c r="F165" s="75">
        <v>87953.85</v>
      </c>
      <c r="G165" s="49"/>
      <c r="H165" s="49">
        <v>87953.85</v>
      </c>
      <c r="I165" s="49">
        <f>H165/F165*100</f>
        <v>100</v>
      </c>
    </row>
    <row r="166" spans="2:9" x14ac:dyDescent="0.3">
      <c r="B166" s="77"/>
      <c r="C166" s="106">
        <v>32</v>
      </c>
      <c r="D166" s="79" t="s">
        <v>52</v>
      </c>
      <c r="E166" s="107" t="s">
        <v>112</v>
      </c>
      <c r="F166" s="75">
        <v>87953.85</v>
      </c>
      <c r="G166" s="49">
        <v>0</v>
      </c>
      <c r="H166" s="49">
        <v>87953.85</v>
      </c>
      <c r="I166" s="49">
        <f>H166/F166*100</f>
        <v>100</v>
      </c>
    </row>
    <row r="167" spans="2:9" x14ac:dyDescent="0.3">
      <c r="B167" s="77"/>
      <c r="C167" s="78"/>
      <c r="D167" s="79">
        <v>3231</v>
      </c>
      <c r="E167" s="79" t="s">
        <v>116</v>
      </c>
      <c r="F167" s="76">
        <v>0</v>
      </c>
      <c r="G167" s="50">
        <v>0</v>
      </c>
      <c r="H167" s="50">
        <v>87953.85</v>
      </c>
      <c r="I167" s="50">
        <v>0</v>
      </c>
    </row>
    <row r="168" spans="2:9" x14ac:dyDescent="0.3">
      <c r="B168" s="92"/>
      <c r="C168" s="92"/>
      <c r="D168" s="92"/>
      <c r="E168" s="92"/>
      <c r="F168" s="92"/>
      <c r="G168" s="92"/>
      <c r="H168" s="92"/>
      <c r="I168" s="92"/>
    </row>
    <row r="169" spans="2:9" x14ac:dyDescent="0.3">
      <c r="B169" s="92"/>
      <c r="C169" s="92"/>
      <c r="D169" s="92"/>
      <c r="E169" s="92"/>
      <c r="F169" s="92"/>
      <c r="G169" s="92"/>
      <c r="H169" s="92"/>
      <c r="I169" s="92"/>
    </row>
    <row r="170" spans="2:9" x14ac:dyDescent="0.3">
      <c r="B170" s="92"/>
      <c r="C170" s="92"/>
      <c r="D170" s="92"/>
      <c r="E170" s="92"/>
      <c r="F170" s="92"/>
      <c r="G170" s="92"/>
      <c r="H170" s="92"/>
      <c r="I170" s="92"/>
    </row>
    <row r="171" spans="2:9" x14ac:dyDescent="0.3">
      <c r="B171" s="92"/>
      <c r="C171" s="92"/>
      <c r="D171" s="92"/>
      <c r="E171" s="92"/>
      <c r="F171" s="92"/>
      <c r="G171" s="92"/>
      <c r="H171" s="92"/>
      <c r="I171" s="92"/>
    </row>
    <row r="172" spans="2:9" x14ac:dyDescent="0.3">
      <c r="B172" s="92"/>
      <c r="C172" s="92"/>
      <c r="D172" s="92"/>
      <c r="E172" s="92"/>
      <c r="F172" s="92"/>
      <c r="G172" s="92"/>
      <c r="H172" s="92"/>
      <c r="I172" s="92"/>
    </row>
    <row r="173" spans="2:9" x14ac:dyDescent="0.3">
      <c r="B173" s="92"/>
      <c r="C173" s="92"/>
      <c r="D173" s="92"/>
      <c r="E173" s="92"/>
      <c r="F173" s="92"/>
      <c r="G173" s="92"/>
      <c r="H173" s="92"/>
      <c r="I173" s="92"/>
    </row>
    <row r="174" spans="2:9" x14ac:dyDescent="0.3">
      <c r="B174" s="92"/>
      <c r="C174" s="92"/>
      <c r="D174" s="92"/>
      <c r="E174" s="92"/>
      <c r="F174" s="92"/>
      <c r="G174" s="92"/>
      <c r="H174" s="92"/>
      <c r="I174" s="92"/>
    </row>
    <row r="175" spans="2:9" x14ac:dyDescent="0.3">
      <c r="F175" s="90"/>
    </row>
    <row r="176" spans="2:9" x14ac:dyDescent="0.3">
      <c r="F176" s="90"/>
    </row>
    <row r="177" spans="6:6" x14ac:dyDescent="0.3">
      <c r="F177" s="90"/>
    </row>
  </sheetData>
  <mergeCells count="40">
    <mergeCell ref="B22:D22"/>
    <mergeCell ref="B27:D27"/>
    <mergeCell ref="B11:D11"/>
    <mergeCell ref="B12:D12"/>
    <mergeCell ref="B80:D80"/>
    <mergeCell ref="B70:D70"/>
    <mergeCell ref="B21:D21"/>
    <mergeCell ref="B26:D26"/>
    <mergeCell ref="B44:D44"/>
    <mergeCell ref="B31:D31"/>
    <mergeCell ref="B32:D32"/>
    <mergeCell ref="B79:D79"/>
    <mergeCell ref="B74:D74"/>
    <mergeCell ref="B75:D75"/>
    <mergeCell ref="B69:D69"/>
    <mergeCell ref="B64:D64"/>
    <mergeCell ref="B2:I2"/>
    <mergeCell ref="B8:D8"/>
    <mergeCell ref="B16:D16"/>
    <mergeCell ref="B17:D17"/>
    <mergeCell ref="B10:D10"/>
    <mergeCell ref="B9:D9"/>
    <mergeCell ref="B4:I4"/>
    <mergeCell ref="B6:E6"/>
    <mergeCell ref="B7:E7"/>
    <mergeCell ref="B111:D111"/>
    <mergeCell ref="B142:D142"/>
    <mergeCell ref="B56:D56"/>
    <mergeCell ref="B88:D88"/>
    <mergeCell ref="B165:D165"/>
    <mergeCell ref="B143:D143"/>
    <mergeCell ref="B164:D164"/>
    <mergeCell ref="B86:D86"/>
    <mergeCell ref="B102:D102"/>
    <mergeCell ref="B159:D159"/>
    <mergeCell ref="B87:D87"/>
    <mergeCell ref="B148:D148"/>
    <mergeCell ref="B144:D144"/>
    <mergeCell ref="B138:D138"/>
    <mergeCell ref="B65:D65"/>
  </mergeCells>
  <pageMargins left="0.7" right="0.7" top="0.75" bottom="0.75" header="0.3" footer="0.3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2025-02-17T12:36:17Z</cp:lastPrinted>
  <dcterms:created xsi:type="dcterms:W3CDTF">2022-08-12T12:51:27Z</dcterms:created>
  <dcterms:modified xsi:type="dcterms:W3CDTF">2025-02-17T13:11:06Z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